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ailey\Desktop\For File Transfer\SteelWeb\US\"/>
    </mc:Choice>
  </mc:AlternateContent>
  <xr:revisionPtr revIDLastSave="0" documentId="8_{389C07DF-B702-4085-BFAA-BDE62D33F845}" xr6:coauthVersionLast="36" xr6:coauthVersionMax="36" xr10:uidLastSave="{00000000-0000-0000-0000-000000000000}"/>
  <bookViews>
    <workbookView xWindow="-15" yWindow="-15" windowWidth="9345" windowHeight="7155" tabRatio="879" xr2:uid="{00000000-000D-0000-FFFF-FFFF00000000}"/>
  </bookViews>
  <sheets>
    <sheet name="DIRECTIONS" sheetId="14" r:id="rId1"/>
    <sheet name="JANUARY" sheetId="1" r:id="rId2"/>
    <sheet name="JanRpt" sheetId="30" r:id="rId3"/>
    <sheet name="FEBRUARY" sheetId="2" r:id="rId4"/>
    <sheet name="FebRpt" sheetId="29" r:id="rId5"/>
    <sheet name="MARCH" sheetId="3" r:id="rId6"/>
    <sheet name="MarRpt" sheetId="28" r:id="rId7"/>
    <sheet name="1-qt-TrstRpt" sheetId="27" r:id="rId8"/>
    <sheet name="APRIL" sheetId="4" r:id="rId9"/>
    <sheet name="AprRpt" sheetId="31" r:id="rId10"/>
    <sheet name="MAY" sheetId="5" r:id="rId11"/>
    <sheet name="MayRpt" sheetId="25" r:id="rId12"/>
    <sheet name="JUNE" sheetId="6" r:id="rId13"/>
    <sheet name="JunRpt" sheetId="24" r:id="rId14"/>
    <sheet name="2-qt-TrstRpt" sheetId="23" r:id="rId15"/>
    <sheet name="JULY" sheetId="7" r:id="rId16"/>
    <sheet name="JulRpt" sheetId="32" r:id="rId17"/>
    <sheet name="AUGUST" sheetId="8" r:id="rId18"/>
    <sheet name="AugRpt" sheetId="21" r:id="rId19"/>
    <sheet name="SEPTEMBER" sheetId="9" r:id="rId20"/>
    <sheet name="SepRpt" sheetId="20" r:id="rId21"/>
    <sheet name="3-qt-TrstRpt" sheetId="19" r:id="rId22"/>
    <sheet name="OCTOBER" sheetId="10" r:id="rId23"/>
    <sheet name="OctRpt" sheetId="18" r:id="rId24"/>
    <sheet name="NOVEMBER" sheetId="11" r:id="rId25"/>
    <sheet name="NovRpt" sheetId="17" r:id="rId26"/>
    <sheet name="DECEMBER" sheetId="12" r:id="rId27"/>
    <sheet name="DecRpt" sheetId="16" r:id="rId28"/>
    <sheet name="4-qt-TrstRpt" sheetId="15" r:id="rId29"/>
    <sheet name="AR251" sheetId="13" r:id="rId30"/>
  </sheets>
  <definedNames>
    <definedName name="_xlnm.Print_Area" localSheetId="7">'1-qt-TrstRpt'!$A$1:$J$70</definedName>
    <definedName name="_xlnm.Print_Area" localSheetId="14">'2-qt-TrstRpt'!$A$1:$J$70</definedName>
    <definedName name="_xlnm.Print_Area" localSheetId="21">'3-qt-TrstRpt'!$A$1:$J$70</definedName>
    <definedName name="_xlnm.Print_Area" localSheetId="28">'4-qt-TrstRpt'!$A$1:$J$70</definedName>
    <definedName name="_xlnm.Print_Area" localSheetId="8">APRIL!$A$9:$AL$101</definedName>
    <definedName name="_xlnm.Print_Area" localSheetId="9">AprRpt!$A$1:$J$50</definedName>
    <definedName name="_xlnm.Print_Area" localSheetId="29">'AR251'!$A$8:$AJ$43,'AR251'!$A$44:$R$71</definedName>
    <definedName name="_xlnm.Print_Area" localSheetId="18">AugRpt!$A$1:$J$50</definedName>
    <definedName name="_xlnm.Print_Area" localSheetId="17">AUGUST!$A$9:$AL$101</definedName>
    <definedName name="_xlnm.Print_Area" localSheetId="26">DECEMBER!$A$9:$AL$101</definedName>
    <definedName name="_xlnm.Print_Area" localSheetId="27">DecRpt!$A$1:$J$50</definedName>
    <definedName name="_xlnm.Print_Area" localSheetId="0">DIRECTIONS!$A$1:$J$73</definedName>
    <definedName name="_xlnm.Print_Area" localSheetId="4">FebRpt!$A$1:$J$50</definedName>
    <definedName name="_xlnm.Print_Area" localSheetId="3">FEBRUARY!$A$9:$AL$101</definedName>
    <definedName name="_xlnm.Print_Area" localSheetId="2">JanRpt!$A$1:$J$50</definedName>
    <definedName name="_xlnm.Print_Area" localSheetId="1">JANUARY!$A$9:$AL$101</definedName>
    <definedName name="_xlnm.Print_Area" localSheetId="16">JulRpt!$A$1:$J$50</definedName>
    <definedName name="_xlnm.Print_Area" localSheetId="15">JULY!$A$9:$AL$101</definedName>
    <definedName name="_xlnm.Print_Area" localSheetId="12">JUNE!$A$9:$AL$101</definedName>
    <definedName name="_xlnm.Print_Area" localSheetId="13">JunRpt!$A$1:$J$50</definedName>
    <definedName name="_xlnm.Print_Area" localSheetId="5">MARCH!$A$9:$AL$101</definedName>
    <definedName name="_xlnm.Print_Area" localSheetId="6">MarRpt!$A$1:$J$50</definedName>
    <definedName name="_xlnm.Print_Area" localSheetId="10">MAY!$A$9:$AL$101</definedName>
    <definedName name="_xlnm.Print_Area" localSheetId="11">MayRpt!$A$1:$J$50</definedName>
    <definedName name="_xlnm.Print_Area" localSheetId="24">NOVEMBER!$A$9:$AL$101</definedName>
    <definedName name="_xlnm.Print_Area" localSheetId="25">NovRpt!$A$1:$J$50</definedName>
    <definedName name="_xlnm.Print_Area" localSheetId="22">OCTOBER!$A$9:$AL$101</definedName>
    <definedName name="_xlnm.Print_Area" localSheetId="23">OctRpt!$A$1:$J$50</definedName>
    <definedName name="_xlnm.Print_Area" localSheetId="20">SepRpt!$A$1:$J$50</definedName>
    <definedName name="_xlnm.Print_Area" localSheetId="19">SEPTEMBER!$A$9:$AL$101</definedName>
    <definedName name="_xlnm.Print_Titles" localSheetId="29">'AR251'!$8:$11</definedName>
    <definedName name="_xlnm.Print_Titles" localSheetId="0">DIRECTIONS!$1:$2</definedName>
  </definedNames>
  <calcPr calcId="191029"/>
</workbook>
</file>

<file path=xl/calcChain.xml><?xml version="1.0" encoding="utf-8"?>
<calcChain xmlns="http://schemas.openxmlformats.org/spreadsheetml/2006/main">
  <c r="AK7" i="3" l="1"/>
  <c r="AJ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R7" i="3"/>
  <c r="Q7" i="3"/>
  <c r="P7" i="3"/>
  <c r="O7" i="3"/>
  <c r="N7" i="3"/>
  <c r="M7" i="3"/>
  <c r="L7" i="3"/>
  <c r="K7" i="3"/>
  <c r="J7" i="3"/>
  <c r="F7" i="3"/>
  <c r="E7" i="3"/>
  <c r="D7" i="3"/>
  <c r="C7" i="3"/>
  <c r="B7" i="3"/>
  <c r="AK7" i="4"/>
  <c r="AJ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R7" i="4"/>
  <c r="Q7" i="4"/>
  <c r="P7" i="4"/>
  <c r="O7" i="4"/>
  <c r="N7" i="4"/>
  <c r="M7" i="4"/>
  <c r="L7" i="4"/>
  <c r="K7" i="4"/>
  <c r="J7" i="4"/>
  <c r="F7" i="4"/>
  <c r="E7" i="4"/>
  <c r="D7" i="4"/>
  <c r="C7" i="4"/>
  <c r="B7" i="4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R7" i="5"/>
  <c r="Q7" i="5"/>
  <c r="P7" i="5"/>
  <c r="O7" i="5"/>
  <c r="N7" i="5"/>
  <c r="M7" i="5"/>
  <c r="L7" i="5"/>
  <c r="K7" i="5"/>
  <c r="J7" i="5"/>
  <c r="F7" i="5"/>
  <c r="E7" i="5"/>
  <c r="D7" i="5"/>
  <c r="C7" i="5"/>
  <c r="B7" i="5"/>
  <c r="AK7" i="6"/>
  <c r="AJ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R7" i="6"/>
  <c r="Q7" i="6"/>
  <c r="P7" i="6"/>
  <c r="O7" i="6"/>
  <c r="N7" i="6"/>
  <c r="M7" i="6"/>
  <c r="L7" i="6"/>
  <c r="K7" i="6"/>
  <c r="J7" i="6"/>
  <c r="F7" i="6"/>
  <c r="E7" i="6"/>
  <c r="D7" i="6"/>
  <c r="C7" i="6"/>
  <c r="B7" i="6"/>
  <c r="AK7" i="7"/>
  <c r="AJ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R7" i="7"/>
  <c r="Q7" i="7"/>
  <c r="P7" i="7"/>
  <c r="O7" i="7"/>
  <c r="N7" i="7"/>
  <c r="M7" i="7"/>
  <c r="L7" i="7"/>
  <c r="K7" i="7"/>
  <c r="J7" i="7"/>
  <c r="F7" i="7"/>
  <c r="E7" i="7"/>
  <c r="D7" i="7"/>
  <c r="C7" i="7"/>
  <c r="B7" i="7"/>
  <c r="AK7" i="8"/>
  <c r="AJ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R7" i="8"/>
  <c r="Q7" i="8"/>
  <c r="P7" i="8"/>
  <c r="O7" i="8"/>
  <c r="N7" i="8"/>
  <c r="M7" i="8"/>
  <c r="L7" i="8"/>
  <c r="K7" i="8"/>
  <c r="J7" i="8"/>
  <c r="F7" i="8"/>
  <c r="E7" i="8"/>
  <c r="D7" i="8"/>
  <c r="C7" i="8"/>
  <c r="B7" i="8"/>
  <c r="AK7" i="9"/>
  <c r="AJ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R7" i="9"/>
  <c r="Q7" i="9"/>
  <c r="P7" i="9"/>
  <c r="O7" i="9"/>
  <c r="N7" i="9"/>
  <c r="M7" i="9"/>
  <c r="L7" i="9"/>
  <c r="K7" i="9"/>
  <c r="J7" i="9"/>
  <c r="F7" i="9"/>
  <c r="E7" i="9"/>
  <c r="D7" i="9"/>
  <c r="C7" i="9"/>
  <c r="B7" i="9"/>
  <c r="AK7" i="10"/>
  <c r="AJ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R7" i="10"/>
  <c r="Q7" i="10"/>
  <c r="P7" i="10"/>
  <c r="O7" i="10"/>
  <c r="N7" i="10"/>
  <c r="M7" i="10"/>
  <c r="L7" i="10"/>
  <c r="K7" i="10"/>
  <c r="J7" i="10"/>
  <c r="F7" i="10"/>
  <c r="E7" i="10"/>
  <c r="D7" i="10"/>
  <c r="C7" i="10"/>
  <c r="B7" i="10"/>
  <c r="AK7" i="11"/>
  <c r="AJ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R7" i="11"/>
  <c r="Q7" i="11"/>
  <c r="P7" i="11"/>
  <c r="O7" i="11"/>
  <c r="N7" i="11"/>
  <c r="M7" i="11"/>
  <c r="L7" i="11"/>
  <c r="K7" i="11"/>
  <c r="J7" i="11"/>
  <c r="F7" i="11"/>
  <c r="E7" i="11"/>
  <c r="D7" i="11"/>
  <c r="C7" i="11"/>
  <c r="B7" i="11"/>
  <c r="AK7" i="12"/>
  <c r="AJ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R7" i="12"/>
  <c r="Q7" i="12"/>
  <c r="P7" i="12"/>
  <c r="O7" i="12"/>
  <c r="N7" i="12"/>
  <c r="M7" i="12"/>
  <c r="L7" i="12"/>
  <c r="K7" i="12"/>
  <c r="J7" i="12"/>
  <c r="F7" i="12"/>
  <c r="E7" i="12"/>
  <c r="D7" i="12"/>
  <c r="C7" i="12"/>
  <c r="B7" i="12"/>
  <c r="AK7" i="2"/>
  <c r="AJ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R7" i="2"/>
  <c r="Q7" i="2"/>
  <c r="P7" i="2"/>
  <c r="O7" i="2"/>
  <c r="N7" i="2"/>
  <c r="M7" i="2"/>
  <c r="L7" i="2"/>
  <c r="K7" i="2"/>
  <c r="J7" i="2"/>
  <c r="F7" i="2"/>
  <c r="E7" i="2"/>
  <c r="D7" i="2"/>
  <c r="C7" i="2"/>
  <c r="B7" i="2"/>
  <c r="H50" i="27" l="1"/>
  <c r="H50" i="23"/>
  <c r="H50" i="19"/>
  <c r="H50" i="15"/>
  <c r="M63" i="13"/>
  <c r="F47" i="15"/>
  <c r="F47" i="19"/>
  <c r="F47" i="23"/>
  <c r="F47" i="27"/>
  <c r="O71" i="2"/>
  <c r="O71" i="3"/>
  <c r="O71" i="4"/>
  <c r="O71" i="5"/>
  <c r="O71" i="6"/>
  <c r="O71" i="7"/>
  <c r="O71" i="8"/>
  <c r="O71" i="9"/>
  <c r="O71" i="10"/>
  <c r="O71" i="11"/>
  <c r="O71" i="12"/>
  <c r="O71" i="1"/>
  <c r="AK11" i="1" l="1"/>
  <c r="G7" i="3" l="1"/>
  <c r="G7" i="4"/>
  <c r="G7" i="5"/>
  <c r="G7" i="6"/>
  <c r="G7" i="7"/>
  <c r="G7" i="8"/>
  <c r="G7" i="9"/>
  <c r="G7" i="10"/>
  <c r="G7" i="11"/>
  <c r="G7" i="12"/>
  <c r="G7" i="2"/>
  <c r="T7" i="10" l="1"/>
  <c r="S7" i="7"/>
  <c r="T7" i="9"/>
  <c r="T7" i="12"/>
  <c r="S7" i="9"/>
  <c r="T7" i="4"/>
  <c r="S7" i="12"/>
  <c r="T7" i="7"/>
  <c r="S7" i="4"/>
  <c r="T7" i="2"/>
  <c r="S7" i="10"/>
  <c r="T7" i="5"/>
  <c r="T7" i="8"/>
  <c r="S7" i="5"/>
  <c r="S7" i="8"/>
  <c r="T7" i="3"/>
  <c r="T7" i="11"/>
  <c r="S7" i="11"/>
  <c r="T7" i="6"/>
  <c r="S7" i="3"/>
  <c r="S7" i="2"/>
  <c r="S7" i="6"/>
  <c r="AI11" i="13"/>
  <c r="C11" i="13"/>
  <c r="C53" i="13" l="1"/>
  <c r="C56" i="13"/>
  <c r="C55" i="13"/>
  <c r="C54" i="13"/>
  <c r="C52" i="13"/>
  <c r="C51" i="13"/>
  <c r="C50" i="13"/>
  <c r="C49" i="13"/>
  <c r="G21" i="2" l="1"/>
  <c r="G21" i="3"/>
  <c r="G21" i="4"/>
  <c r="G21" i="5"/>
  <c r="G21" i="6"/>
  <c r="G21" i="7"/>
  <c r="G21" i="8"/>
  <c r="G21" i="9"/>
  <c r="G21" i="10"/>
  <c r="G21" i="11"/>
  <c r="G21" i="12"/>
  <c r="G21" i="1"/>
  <c r="G7" i="1"/>
  <c r="M62" i="13" l="1"/>
  <c r="F57" i="13"/>
  <c r="F56" i="13"/>
  <c r="F55" i="13"/>
  <c r="F54" i="13"/>
  <c r="F53" i="13"/>
  <c r="F52" i="13"/>
  <c r="F51" i="13"/>
  <c r="F50" i="13"/>
  <c r="F49" i="13"/>
  <c r="K48" i="13"/>
  <c r="K37" i="19" l="1"/>
  <c r="G4" i="32"/>
  <c r="A2" i="32"/>
  <c r="K37" i="23"/>
  <c r="G4" i="31"/>
  <c r="A2" i="31"/>
  <c r="K37" i="15" l="1"/>
  <c r="L37" i="15"/>
  <c r="M37" i="15"/>
  <c r="L37" i="19"/>
  <c r="M37" i="19"/>
  <c r="L37" i="23"/>
  <c r="M37" i="23"/>
  <c r="K37" i="27"/>
  <c r="L37" i="27"/>
  <c r="M37" i="27"/>
  <c r="G3" i="19" l="1"/>
  <c r="G3" i="15"/>
  <c r="G3" i="23"/>
  <c r="G3" i="27"/>
  <c r="A1" i="23"/>
  <c r="A1" i="19"/>
  <c r="A1" i="15"/>
  <c r="A1" i="27"/>
  <c r="A2" i="29"/>
  <c r="A2" i="28"/>
  <c r="A2" i="25"/>
  <c r="A2" i="24"/>
  <c r="A2" i="21"/>
  <c r="A2" i="20"/>
  <c r="A2" i="18"/>
  <c r="A2" i="17"/>
  <c r="A2" i="16"/>
  <c r="A2" i="30"/>
  <c r="G4" i="29"/>
  <c r="G4" i="28"/>
  <c r="G4" i="25"/>
  <c r="G4" i="24"/>
  <c r="G4" i="21"/>
  <c r="G4" i="20"/>
  <c r="G4" i="18"/>
  <c r="G4" i="17"/>
  <c r="G4" i="16"/>
  <c r="G4" i="30"/>
  <c r="C9" i="13"/>
  <c r="C8" i="13"/>
  <c r="F46" i="27"/>
  <c r="F48" i="27" s="1"/>
  <c r="F46" i="23"/>
  <c r="F46" i="19"/>
  <c r="F46" i="15"/>
  <c r="J7" i="30"/>
  <c r="J8" i="27" s="1"/>
  <c r="E11" i="4"/>
  <c r="AK11" i="4" s="1"/>
  <c r="AI12" i="4"/>
  <c r="AJ12" i="4"/>
  <c r="AJ11" i="4"/>
  <c r="G10" i="4"/>
  <c r="AK53" i="4"/>
  <c r="AJ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R53" i="4"/>
  <c r="Q53" i="4"/>
  <c r="P53" i="4"/>
  <c r="O53" i="4"/>
  <c r="N53" i="4"/>
  <c r="M53" i="4"/>
  <c r="L53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F53" i="4"/>
  <c r="E53" i="4"/>
  <c r="D53" i="4"/>
  <c r="C53" i="4"/>
  <c r="B53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Y75" i="4"/>
  <c r="Y85" i="4" s="1"/>
  <c r="Y95" i="4" s="1"/>
  <c r="C101" i="4"/>
  <c r="E101" i="4"/>
  <c r="T75" i="4"/>
  <c r="T85" i="4" s="1"/>
  <c r="T95" i="4" s="1"/>
  <c r="I53" i="4"/>
  <c r="U58" i="2"/>
  <c r="U58" i="3" s="1"/>
  <c r="U58" i="4" s="1"/>
  <c r="U58" i="5" s="1"/>
  <c r="U58" i="6" s="1"/>
  <c r="U58" i="7" s="1"/>
  <c r="U58" i="8" s="1"/>
  <c r="U58" i="9" s="1"/>
  <c r="U58" i="10" s="1"/>
  <c r="U58" i="11" s="1"/>
  <c r="U58" i="12" s="1"/>
  <c r="Z90" i="2"/>
  <c r="Z90" i="3" s="1"/>
  <c r="Z90" i="4" s="1"/>
  <c r="Z90" i="5" s="1"/>
  <c r="Z90" i="6" s="1"/>
  <c r="Z90" i="7" s="1"/>
  <c r="Z90" i="8" s="1"/>
  <c r="Z90" i="9" s="1"/>
  <c r="Z90" i="10" s="1"/>
  <c r="Z90" i="11" s="1"/>
  <c r="Z90" i="12" s="1"/>
  <c r="K56" i="13" s="1"/>
  <c r="Z89" i="2"/>
  <c r="Z89" i="3" s="1"/>
  <c r="Z89" i="4" s="1"/>
  <c r="Z89" i="5" s="1"/>
  <c r="Z89" i="6" s="1"/>
  <c r="Z89" i="7" s="1"/>
  <c r="Z89" i="8" s="1"/>
  <c r="Z89" i="9" s="1"/>
  <c r="Z89" i="10" s="1"/>
  <c r="Z89" i="11" s="1"/>
  <c r="Z89" i="12" s="1"/>
  <c r="Z88" i="2"/>
  <c r="Z88" i="3" s="1"/>
  <c r="Z88" i="4" s="1"/>
  <c r="Z88" i="5" s="1"/>
  <c r="Z88" i="6" s="1"/>
  <c r="Z88" i="7" s="1"/>
  <c r="Z88" i="8" s="1"/>
  <c r="Z88" i="9" s="1"/>
  <c r="Z88" i="10" s="1"/>
  <c r="Z88" i="11" s="1"/>
  <c r="Z88" i="12" s="1"/>
  <c r="Z80" i="2"/>
  <c r="Z80" i="3" s="1"/>
  <c r="Z80" i="4" s="1"/>
  <c r="Z80" i="5" s="1"/>
  <c r="Z80" i="6" s="1"/>
  <c r="Z80" i="7" s="1"/>
  <c r="Z80" i="8" s="1"/>
  <c r="Z80" i="9" s="1"/>
  <c r="Z80" i="10" s="1"/>
  <c r="Z80" i="11" s="1"/>
  <c r="Z80" i="12" s="1"/>
  <c r="K55" i="13" s="1"/>
  <c r="Z79" i="2"/>
  <c r="Z79" i="3" s="1"/>
  <c r="Z79" i="4" s="1"/>
  <c r="Z79" i="5" s="1"/>
  <c r="Z79" i="6" s="1"/>
  <c r="Z79" i="7" s="1"/>
  <c r="Z79" i="8" s="1"/>
  <c r="Z79" i="9" s="1"/>
  <c r="Z79" i="10" s="1"/>
  <c r="Z79" i="11" s="1"/>
  <c r="Z79" i="12" s="1"/>
  <c r="Z78" i="2"/>
  <c r="Z78" i="3" s="1"/>
  <c r="Z78" i="4" s="1"/>
  <c r="Z78" i="5" s="1"/>
  <c r="Z78" i="6" s="1"/>
  <c r="Z78" i="7" s="1"/>
  <c r="Z78" i="8" s="1"/>
  <c r="Z78" i="9" s="1"/>
  <c r="Z78" i="10" s="1"/>
  <c r="Z78" i="11" s="1"/>
  <c r="Z78" i="12" s="1"/>
  <c r="Z70" i="2"/>
  <c r="Z70" i="3" s="1"/>
  <c r="Z70" i="4" s="1"/>
  <c r="Z70" i="5" s="1"/>
  <c r="Z70" i="6" s="1"/>
  <c r="Z70" i="7" s="1"/>
  <c r="Z70" i="8" s="1"/>
  <c r="Z70" i="9" s="1"/>
  <c r="Z70" i="10" s="1"/>
  <c r="Z70" i="11" s="1"/>
  <c r="Z70" i="12" s="1"/>
  <c r="K54" i="13" s="1"/>
  <c r="Z69" i="2"/>
  <c r="Z69" i="3" s="1"/>
  <c r="Z69" i="4" s="1"/>
  <c r="Z69" i="5" s="1"/>
  <c r="Z69" i="6" s="1"/>
  <c r="Z69" i="7" s="1"/>
  <c r="Z69" i="8" s="1"/>
  <c r="Z69" i="9" s="1"/>
  <c r="Z69" i="10" s="1"/>
  <c r="Z69" i="11" s="1"/>
  <c r="Z69" i="12" s="1"/>
  <c r="Z68" i="2"/>
  <c r="Z68" i="3" s="1"/>
  <c r="Z68" i="4" s="1"/>
  <c r="Z68" i="5" s="1"/>
  <c r="Z68" i="6" s="1"/>
  <c r="Z68" i="7" s="1"/>
  <c r="Z68" i="8" s="1"/>
  <c r="Z68" i="9" s="1"/>
  <c r="Z68" i="10" s="1"/>
  <c r="Z68" i="11" s="1"/>
  <c r="Z68" i="12" s="1"/>
  <c r="U60" i="2"/>
  <c r="U60" i="3" s="1"/>
  <c r="U60" i="4" s="1"/>
  <c r="U60" i="5" s="1"/>
  <c r="U60" i="6" s="1"/>
  <c r="U60" i="7" s="1"/>
  <c r="U60" i="8" s="1"/>
  <c r="U60" i="9" s="1"/>
  <c r="U60" i="10" s="1"/>
  <c r="U60" i="11" s="1"/>
  <c r="U60" i="12" s="1"/>
  <c r="K49" i="13" s="1"/>
  <c r="U59" i="2"/>
  <c r="U59" i="3" s="1"/>
  <c r="U59" i="4" s="1"/>
  <c r="U59" i="5" s="1"/>
  <c r="U59" i="6" s="1"/>
  <c r="U59" i="7" s="1"/>
  <c r="U59" i="8" s="1"/>
  <c r="U59" i="9" s="1"/>
  <c r="U59" i="10" s="1"/>
  <c r="U59" i="11" s="1"/>
  <c r="U59" i="12" s="1"/>
  <c r="Z85" i="1"/>
  <c r="Z81" i="2" s="1"/>
  <c r="Z85" i="2" s="1"/>
  <c r="Z81" i="3" s="1"/>
  <c r="Z85" i="3" s="1"/>
  <c r="Z81" i="4" s="1"/>
  <c r="Z85" i="4" s="1"/>
  <c r="Z81" i="5" s="1"/>
  <c r="Z85" i="5" s="1"/>
  <c r="Z81" i="6" s="1"/>
  <c r="Z85" i="6" s="1"/>
  <c r="Z81" i="7" s="1"/>
  <c r="Z85" i="7" s="1"/>
  <c r="Z81" i="8" s="1"/>
  <c r="Z85" i="8" s="1"/>
  <c r="Z81" i="9" s="1"/>
  <c r="Z85" i="9" s="1"/>
  <c r="Z81" i="10" s="1"/>
  <c r="Z85" i="10" s="1"/>
  <c r="Z81" i="11" s="1"/>
  <c r="Z85" i="11" s="1"/>
  <c r="Z81" i="12" s="1"/>
  <c r="Z85" i="12" s="1"/>
  <c r="N55" i="13" s="1"/>
  <c r="Z75" i="1"/>
  <c r="Z71" i="2" s="1"/>
  <c r="Z75" i="2" s="1"/>
  <c r="Z71" i="3" s="1"/>
  <c r="Z75" i="3" s="1"/>
  <c r="Z71" i="4" s="1"/>
  <c r="Z75" i="4" s="1"/>
  <c r="Z71" i="5" s="1"/>
  <c r="Z75" i="5" s="1"/>
  <c r="Z71" i="6" s="1"/>
  <c r="Z75" i="6" s="1"/>
  <c r="Z71" i="7" s="1"/>
  <c r="Z75" i="7" s="1"/>
  <c r="Z71" i="8" s="1"/>
  <c r="Z75" i="8" s="1"/>
  <c r="Z71" i="9" s="1"/>
  <c r="Z75" i="9" s="1"/>
  <c r="Z71" i="10" s="1"/>
  <c r="Z75" i="10" s="1"/>
  <c r="Z71" i="11" s="1"/>
  <c r="Z75" i="11" s="1"/>
  <c r="Z71" i="12" s="1"/>
  <c r="Z75" i="12" s="1"/>
  <c r="N54" i="13" s="1"/>
  <c r="Z95" i="1"/>
  <c r="Z91" i="2" s="1"/>
  <c r="Z95" i="2" s="1"/>
  <c r="Z91" i="3" s="1"/>
  <c r="Z95" i="3" s="1"/>
  <c r="Z91" i="4" s="1"/>
  <c r="Z95" i="4" s="1"/>
  <c r="Z91" i="5" s="1"/>
  <c r="Z95" i="5" s="1"/>
  <c r="Z91" i="6" s="1"/>
  <c r="Z95" i="6" s="1"/>
  <c r="Z91" i="7" s="1"/>
  <c r="Z95" i="7" s="1"/>
  <c r="Z91" i="8" s="1"/>
  <c r="Z95" i="8" s="1"/>
  <c r="Z91" i="9" s="1"/>
  <c r="Z95" i="9" s="1"/>
  <c r="Z91" i="10" s="1"/>
  <c r="Z95" i="10" s="1"/>
  <c r="Z91" i="11" s="1"/>
  <c r="Z95" i="11" s="1"/>
  <c r="Z91" i="12" s="1"/>
  <c r="Z95" i="12" s="1"/>
  <c r="N56" i="13" s="1"/>
  <c r="U65" i="1"/>
  <c r="U61" i="2" s="1"/>
  <c r="U65" i="2" s="1"/>
  <c r="U61" i="3" s="1"/>
  <c r="U65" i="3" s="1"/>
  <c r="U68" i="2"/>
  <c r="U68" i="3" s="1"/>
  <c r="U68" i="4" s="1"/>
  <c r="U68" i="5" s="1"/>
  <c r="U68" i="6" s="1"/>
  <c r="U68" i="7" s="1"/>
  <c r="U68" i="8" s="1"/>
  <c r="U68" i="9" s="1"/>
  <c r="U68" i="10" s="1"/>
  <c r="U68" i="11" s="1"/>
  <c r="U68" i="12" s="1"/>
  <c r="U69" i="2"/>
  <c r="U69" i="3" s="1"/>
  <c r="U69" i="4" s="1"/>
  <c r="U69" i="5" s="1"/>
  <c r="U69" i="6" s="1"/>
  <c r="U69" i="7" s="1"/>
  <c r="U69" i="8" s="1"/>
  <c r="U69" i="9" s="1"/>
  <c r="U69" i="10" s="1"/>
  <c r="U69" i="11" s="1"/>
  <c r="U69" i="12" s="1"/>
  <c r="U70" i="2"/>
  <c r="U70" i="3" s="1"/>
  <c r="U70" i="4" s="1"/>
  <c r="U70" i="5" s="1"/>
  <c r="U70" i="6" s="1"/>
  <c r="U70" i="7" s="1"/>
  <c r="U70" i="8" s="1"/>
  <c r="U70" i="9" s="1"/>
  <c r="U70" i="10" s="1"/>
  <c r="U70" i="11" s="1"/>
  <c r="U70" i="12" s="1"/>
  <c r="K50" i="13" s="1"/>
  <c r="U75" i="1"/>
  <c r="U71" i="2" s="1"/>
  <c r="U75" i="2" s="1"/>
  <c r="U71" i="3" s="1"/>
  <c r="U75" i="3" s="1"/>
  <c r="Z58" i="2"/>
  <c r="Z58" i="3" s="1"/>
  <c r="Z58" i="4" s="1"/>
  <c r="Z58" i="5" s="1"/>
  <c r="Z58" i="6" s="1"/>
  <c r="Z58" i="7" s="1"/>
  <c r="Z58" i="8" s="1"/>
  <c r="Z58" i="9" s="1"/>
  <c r="Z58" i="10" s="1"/>
  <c r="Z58" i="11" s="1"/>
  <c r="Z58" i="12" s="1"/>
  <c r="Z59" i="2"/>
  <c r="Z59" i="3" s="1"/>
  <c r="Z59" i="4" s="1"/>
  <c r="Z59" i="5" s="1"/>
  <c r="Z59" i="6" s="1"/>
  <c r="Z59" i="7" s="1"/>
  <c r="Z59" i="8" s="1"/>
  <c r="Z59" i="9" s="1"/>
  <c r="Z59" i="10" s="1"/>
  <c r="Z59" i="11" s="1"/>
  <c r="Z59" i="12" s="1"/>
  <c r="Z60" i="2"/>
  <c r="Z60" i="3" s="1"/>
  <c r="Z60" i="4" s="1"/>
  <c r="Z60" i="5" s="1"/>
  <c r="Z60" i="6" s="1"/>
  <c r="Z60" i="7" s="1"/>
  <c r="Z60" i="8" s="1"/>
  <c r="Z60" i="9" s="1"/>
  <c r="Z60" i="10" s="1"/>
  <c r="Z60" i="11" s="1"/>
  <c r="Z60" i="12" s="1"/>
  <c r="K53" i="13" s="1"/>
  <c r="U78" i="2"/>
  <c r="U78" i="3" s="1"/>
  <c r="U78" i="4" s="1"/>
  <c r="U78" i="5" s="1"/>
  <c r="U78" i="6" s="1"/>
  <c r="U78" i="7" s="1"/>
  <c r="U78" i="8" s="1"/>
  <c r="U78" i="9" s="1"/>
  <c r="U78" i="10" s="1"/>
  <c r="U78" i="11" s="1"/>
  <c r="U78" i="12" s="1"/>
  <c r="U79" i="2"/>
  <c r="U79" i="3" s="1"/>
  <c r="U79" i="4" s="1"/>
  <c r="U79" i="5" s="1"/>
  <c r="U79" i="6" s="1"/>
  <c r="U79" i="7" s="1"/>
  <c r="U79" i="8" s="1"/>
  <c r="U79" i="9" s="1"/>
  <c r="U79" i="10" s="1"/>
  <c r="U79" i="11" s="1"/>
  <c r="U79" i="12" s="1"/>
  <c r="U80" i="2"/>
  <c r="U80" i="3" s="1"/>
  <c r="U80" i="4" s="1"/>
  <c r="U80" i="5" s="1"/>
  <c r="U80" i="6" s="1"/>
  <c r="U80" i="7" s="1"/>
  <c r="U80" i="8" s="1"/>
  <c r="U80" i="9" s="1"/>
  <c r="U80" i="10" s="1"/>
  <c r="U80" i="11" s="1"/>
  <c r="U80" i="12" s="1"/>
  <c r="K51" i="13" s="1"/>
  <c r="U88" i="2"/>
  <c r="U88" i="3" s="1"/>
  <c r="U88" i="4" s="1"/>
  <c r="U88" i="5" s="1"/>
  <c r="U88" i="6" s="1"/>
  <c r="U88" i="7" s="1"/>
  <c r="U88" i="8" s="1"/>
  <c r="U88" i="9" s="1"/>
  <c r="U88" i="10" s="1"/>
  <c r="U88" i="11" s="1"/>
  <c r="U88" i="12" s="1"/>
  <c r="U89" i="2"/>
  <c r="U89" i="3" s="1"/>
  <c r="U89" i="4" s="1"/>
  <c r="U89" i="5" s="1"/>
  <c r="U89" i="6" s="1"/>
  <c r="U89" i="7" s="1"/>
  <c r="U89" i="8" s="1"/>
  <c r="U89" i="9" s="1"/>
  <c r="U89" i="10" s="1"/>
  <c r="U89" i="11" s="1"/>
  <c r="U89" i="12" s="1"/>
  <c r="U90" i="2"/>
  <c r="U90" i="3" s="1"/>
  <c r="U90" i="4" s="1"/>
  <c r="U90" i="5" s="1"/>
  <c r="U90" i="6" s="1"/>
  <c r="U90" i="7" s="1"/>
  <c r="U90" i="8" s="1"/>
  <c r="U90" i="9" s="1"/>
  <c r="U90" i="10" s="1"/>
  <c r="U90" i="11" s="1"/>
  <c r="U90" i="12" s="1"/>
  <c r="K52" i="13" s="1"/>
  <c r="Z65" i="1"/>
  <c r="Z61" i="2" s="1"/>
  <c r="Z65" i="2" s="1"/>
  <c r="Z61" i="3" s="1"/>
  <c r="Z65" i="3" s="1"/>
  <c r="Z61" i="4" s="1"/>
  <c r="Z65" i="4" s="1"/>
  <c r="Z61" i="5" s="1"/>
  <c r="Z65" i="5" s="1"/>
  <c r="Z61" i="6" s="1"/>
  <c r="Z65" i="6" s="1"/>
  <c r="Z61" i="7" s="1"/>
  <c r="Z65" i="7" s="1"/>
  <c r="Z61" i="8" s="1"/>
  <c r="Z65" i="8" s="1"/>
  <c r="Z61" i="9" s="1"/>
  <c r="Z65" i="9" s="1"/>
  <c r="Z61" i="10" s="1"/>
  <c r="Z65" i="10" s="1"/>
  <c r="Z61" i="11" s="1"/>
  <c r="Z65" i="11" s="1"/>
  <c r="Z61" i="12" s="1"/>
  <c r="Z65" i="12" s="1"/>
  <c r="N53" i="13" s="1"/>
  <c r="U95" i="1"/>
  <c r="U91" i="2" s="1"/>
  <c r="U95" i="2" s="1"/>
  <c r="U91" i="3" s="1"/>
  <c r="U95" i="3" s="1"/>
  <c r="U91" i="4" s="1"/>
  <c r="U95" i="4" s="1"/>
  <c r="U91" i="5" s="1"/>
  <c r="U95" i="5" s="1"/>
  <c r="U91" i="6" s="1"/>
  <c r="U95" i="6" s="1"/>
  <c r="U91" i="7" s="1"/>
  <c r="U95" i="7" s="1"/>
  <c r="U91" i="8" s="1"/>
  <c r="U95" i="8" s="1"/>
  <c r="U91" i="9" s="1"/>
  <c r="U95" i="9" s="1"/>
  <c r="U91" i="10" s="1"/>
  <c r="U95" i="10" s="1"/>
  <c r="U91" i="11" s="1"/>
  <c r="U95" i="11" s="1"/>
  <c r="U91" i="12" s="1"/>
  <c r="U95" i="12" s="1"/>
  <c r="N52" i="13" s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U85" i="1"/>
  <c r="U81" i="2" s="1"/>
  <c r="U85" i="2" s="1"/>
  <c r="U81" i="3" s="1"/>
  <c r="U85" i="3" s="1"/>
  <c r="U81" i="4" s="1"/>
  <c r="U85" i="4" s="1"/>
  <c r="U81" i="5" s="1"/>
  <c r="U85" i="5" s="1"/>
  <c r="U81" i="6" s="1"/>
  <c r="U85" i="6" s="1"/>
  <c r="U81" i="7" s="1"/>
  <c r="U85" i="7" s="1"/>
  <c r="U81" i="8" s="1"/>
  <c r="U85" i="8" s="1"/>
  <c r="U81" i="9" s="1"/>
  <c r="U85" i="9" s="1"/>
  <c r="U81" i="10" s="1"/>
  <c r="U85" i="10" s="1"/>
  <c r="U81" i="11" s="1"/>
  <c r="U85" i="11" s="1"/>
  <c r="U81" i="12" s="1"/>
  <c r="U85" i="12" s="1"/>
  <c r="N51" i="13" s="1"/>
  <c r="E11" i="8"/>
  <c r="AK11" i="8" s="1"/>
  <c r="AI12" i="8"/>
  <c r="AJ12" i="8"/>
  <c r="AJ11" i="8"/>
  <c r="G10" i="8"/>
  <c r="AK53" i="8"/>
  <c r="AJ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R53" i="8"/>
  <c r="Q53" i="8"/>
  <c r="P53" i="8"/>
  <c r="O53" i="8"/>
  <c r="N53" i="8"/>
  <c r="M53" i="8"/>
  <c r="L53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F53" i="8"/>
  <c r="E53" i="8"/>
  <c r="D53" i="8"/>
  <c r="C53" i="8"/>
  <c r="B53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Y75" i="8"/>
  <c r="Y85" i="8" s="1"/>
  <c r="Y95" i="8" s="1"/>
  <c r="C101" i="8"/>
  <c r="E101" i="8"/>
  <c r="T75" i="8"/>
  <c r="T85" i="8" s="1"/>
  <c r="T95" i="8" s="1"/>
  <c r="I53" i="8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E11" i="12"/>
  <c r="AK11" i="12" s="1"/>
  <c r="AI12" i="12"/>
  <c r="AJ12" i="12"/>
  <c r="AJ11" i="12"/>
  <c r="G10" i="12"/>
  <c r="AK53" i="12"/>
  <c r="AJ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R53" i="12"/>
  <c r="Q53" i="12"/>
  <c r="P53" i="12"/>
  <c r="O53" i="12"/>
  <c r="N53" i="12"/>
  <c r="M53" i="12"/>
  <c r="L53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F53" i="12"/>
  <c r="E53" i="12"/>
  <c r="D53" i="12"/>
  <c r="C53" i="12"/>
  <c r="B53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Y75" i="12"/>
  <c r="Y85" i="12" s="1"/>
  <c r="Y95" i="12" s="1"/>
  <c r="C101" i="12"/>
  <c r="E101" i="12"/>
  <c r="T75" i="12"/>
  <c r="T85" i="12" s="1"/>
  <c r="T95" i="12" s="1"/>
  <c r="I53" i="12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E11" i="2"/>
  <c r="AK11" i="2" s="1"/>
  <c r="AI12" i="2"/>
  <c r="AJ12" i="2"/>
  <c r="AJ11" i="2"/>
  <c r="G10" i="2"/>
  <c r="AK53" i="2"/>
  <c r="AJ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R53" i="2"/>
  <c r="Q53" i="2"/>
  <c r="P53" i="2"/>
  <c r="O53" i="2"/>
  <c r="N53" i="2"/>
  <c r="M53" i="2"/>
  <c r="L53" i="2"/>
  <c r="F53" i="2"/>
  <c r="E53" i="2"/>
  <c r="D53" i="2"/>
  <c r="C53" i="2"/>
  <c r="B53" i="2"/>
  <c r="Y75" i="2"/>
  <c r="Y85" i="2" s="1"/>
  <c r="Y95" i="2" s="1"/>
  <c r="T75" i="2"/>
  <c r="T85" i="2" s="1"/>
  <c r="T95" i="2" s="1"/>
  <c r="C101" i="2"/>
  <c r="E101" i="2"/>
  <c r="I53" i="2"/>
  <c r="AI12" i="1"/>
  <c r="AJ12" i="1"/>
  <c r="AJ11" i="1"/>
  <c r="AK53" i="1"/>
  <c r="AJ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R53" i="1"/>
  <c r="Q53" i="1"/>
  <c r="P53" i="1"/>
  <c r="O53" i="1"/>
  <c r="N53" i="1"/>
  <c r="M53" i="1"/>
  <c r="L53" i="1"/>
  <c r="F53" i="1"/>
  <c r="E53" i="1"/>
  <c r="D53" i="1"/>
  <c r="C53" i="1"/>
  <c r="B53" i="1"/>
  <c r="E101" i="1"/>
  <c r="C101" i="1"/>
  <c r="O59" i="1"/>
  <c r="I53" i="1"/>
  <c r="E11" i="7"/>
  <c r="AK11" i="7" s="1"/>
  <c r="AI12" i="7"/>
  <c r="AJ12" i="7"/>
  <c r="AJ11" i="7"/>
  <c r="G10" i="7"/>
  <c r="AK53" i="7"/>
  <c r="AJ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R53" i="7"/>
  <c r="Q53" i="7"/>
  <c r="P53" i="7"/>
  <c r="O53" i="7"/>
  <c r="N53" i="7"/>
  <c r="M53" i="7"/>
  <c r="L53" i="7"/>
  <c r="F53" i="7"/>
  <c r="E53" i="7"/>
  <c r="D53" i="7"/>
  <c r="C53" i="7"/>
  <c r="B53" i="7"/>
  <c r="Y75" i="7"/>
  <c r="Y85" i="7" s="1"/>
  <c r="Y95" i="7" s="1"/>
  <c r="C101" i="7"/>
  <c r="E101" i="7"/>
  <c r="T75" i="7"/>
  <c r="T85" i="7" s="1"/>
  <c r="T95" i="7" s="1"/>
  <c r="I53" i="7"/>
  <c r="E11" i="6"/>
  <c r="AK11" i="6" s="1"/>
  <c r="AI12" i="6"/>
  <c r="AJ12" i="6"/>
  <c r="AJ11" i="6"/>
  <c r="G10" i="6"/>
  <c r="AK53" i="6"/>
  <c r="AJ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R53" i="6"/>
  <c r="Q53" i="6"/>
  <c r="P53" i="6"/>
  <c r="O53" i="6"/>
  <c r="N53" i="6"/>
  <c r="M53" i="6"/>
  <c r="L53" i="6"/>
  <c r="F53" i="6"/>
  <c r="E53" i="6"/>
  <c r="D53" i="6"/>
  <c r="C53" i="6"/>
  <c r="B53" i="6"/>
  <c r="Y75" i="6"/>
  <c r="Y85" i="6" s="1"/>
  <c r="Y95" i="6" s="1"/>
  <c r="C101" i="6"/>
  <c r="E101" i="6"/>
  <c r="T75" i="6"/>
  <c r="T85" i="6" s="1"/>
  <c r="T95" i="6" s="1"/>
  <c r="I53" i="6"/>
  <c r="E11" i="3"/>
  <c r="AK11" i="3" s="1"/>
  <c r="AI12" i="3"/>
  <c r="AJ12" i="3"/>
  <c r="AJ11" i="3"/>
  <c r="G10" i="3"/>
  <c r="AK53" i="3"/>
  <c r="AJ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R53" i="3"/>
  <c r="Q53" i="3"/>
  <c r="P53" i="3"/>
  <c r="O53" i="3"/>
  <c r="N53" i="3"/>
  <c r="M53" i="3"/>
  <c r="L53" i="3"/>
  <c r="F53" i="3"/>
  <c r="E53" i="3"/>
  <c r="D53" i="3"/>
  <c r="C53" i="3"/>
  <c r="B53" i="3"/>
  <c r="Y75" i="3"/>
  <c r="Y85" i="3" s="1"/>
  <c r="Y95" i="3" s="1"/>
  <c r="C101" i="3"/>
  <c r="E101" i="3"/>
  <c r="T75" i="3"/>
  <c r="T85" i="3" s="1"/>
  <c r="T95" i="3" s="1"/>
  <c r="I53" i="3"/>
  <c r="E11" i="5"/>
  <c r="AK11" i="5" s="1"/>
  <c r="AI12" i="5"/>
  <c r="AJ12" i="5"/>
  <c r="AJ11" i="5"/>
  <c r="G10" i="5"/>
  <c r="AK53" i="5"/>
  <c r="AJ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R53" i="5"/>
  <c r="Q53" i="5"/>
  <c r="P53" i="5"/>
  <c r="O53" i="5"/>
  <c r="N53" i="5"/>
  <c r="M53" i="5"/>
  <c r="L53" i="5"/>
  <c r="F53" i="5"/>
  <c r="E53" i="5"/>
  <c r="D53" i="5"/>
  <c r="C53" i="5"/>
  <c r="B53" i="5"/>
  <c r="Y75" i="5"/>
  <c r="Y85" i="5" s="1"/>
  <c r="Y95" i="5" s="1"/>
  <c r="C101" i="5"/>
  <c r="E101" i="5"/>
  <c r="T75" i="5"/>
  <c r="T85" i="5"/>
  <c r="T95" i="5" s="1"/>
  <c r="I53" i="5"/>
  <c r="E11" i="11"/>
  <c r="AK11" i="11" s="1"/>
  <c r="AI12" i="11"/>
  <c r="AJ12" i="11"/>
  <c r="AJ11" i="11"/>
  <c r="G10" i="11"/>
  <c r="AK53" i="11"/>
  <c r="AJ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R53" i="11"/>
  <c r="Q53" i="11"/>
  <c r="P53" i="11"/>
  <c r="O53" i="11"/>
  <c r="N53" i="11"/>
  <c r="M53" i="11"/>
  <c r="L53" i="11"/>
  <c r="F53" i="11"/>
  <c r="E53" i="11"/>
  <c r="D53" i="11"/>
  <c r="C53" i="11"/>
  <c r="B53" i="11"/>
  <c r="Y75" i="11"/>
  <c r="Y85" i="11" s="1"/>
  <c r="Y95" i="11" s="1"/>
  <c r="C101" i="11"/>
  <c r="E101" i="11"/>
  <c r="T75" i="11"/>
  <c r="T85" i="11" s="1"/>
  <c r="T95" i="11" s="1"/>
  <c r="I53" i="11"/>
  <c r="E11" i="10"/>
  <c r="AK11" i="10" s="1"/>
  <c r="AI12" i="10"/>
  <c r="AJ12" i="10"/>
  <c r="AJ11" i="10"/>
  <c r="G10" i="10"/>
  <c r="AK53" i="10"/>
  <c r="AJ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R53" i="10"/>
  <c r="Q53" i="10"/>
  <c r="P53" i="10"/>
  <c r="O53" i="10"/>
  <c r="N53" i="10"/>
  <c r="M53" i="10"/>
  <c r="L53" i="10"/>
  <c r="F53" i="10"/>
  <c r="E53" i="10"/>
  <c r="D53" i="10"/>
  <c r="C53" i="10"/>
  <c r="B53" i="10"/>
  <c r="Y75" i="10"/>
  <c r="Y85" i="10" s="1"/>
  <c r="Y95" i="10" s="1"/>
  <c r="C101" i="10"/>
  <c r="E101" i="10"/>
  <c r="T75" i="10"/>
  <c r="T85" i="10" s="1"/>
  <c r="T95" i="10" s="1"/>
  <c r="I53" i="10"/>
  <c r="G11" i="13"/>
  <c r="D8" i="13"/>
  <c r="F48" i="13" s="1"/>
  <c r="F58" i="13" s="1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J53" i="9"/>
  <c r="AK53" i="9"/>
  <c r="B53" i="9"/>
  <c r="C53" i="9"/>
  <c r="D53" i="9"/>
  <c r="E53" i="9"/>
  <c r="F53" i="9"/>
  <c r="M53" i="9"/>
  <c r="N53" i="9"/>
  <c r="O53" i="9"/>
  <c r="P53" i="9"/>
  <c r="Q53" i="9"/>
  <c r="R53" i="9"/>
  <c r="L53" i="9"/>
  <c r="E11" i="9"/>
  <c r="AK11" i="9" s="1"/>
  <c r="AI12" i="9"/>
  <c r="AJ12" i="9"/>
  <c r="AJ11" i="9"/>
  <c r="G10" i="9"/>
  <c r="Y75" i="9"/>
  <c r="Y85" i="9" s="1"/>
  <c r="Y95" i="9" s="1"/>
  <c r="C101" i="9"/>
  <c r="E101" i="9"/>
  <c r="T75" i="9"/>
  <c r="T85" i="9" s="1"/>
  <c r="T95" i="9" s="1"/>
  <c r="I53" i="9"/>
  <c r="I37" i="19"/>
  <c r="F48" i="23"/>
  <c r="G97" i="5" l="1"/>
  <c r="O69" i="5" s="1"/>
  <c r="F48" i="15"/>
  <c r="N34" i="13"/>
  <c r="I37" i="20"/>
  <c r="M39" i="19" s="1"/>
  <c r="AI34" i="13"/>
  <c r="AA34" i="13"/>
  <c r="W34" i="13"/>
  <c r="C37" i="13"/>
  <c r="H23" i="18"/>
  <c r="K24" i="15" s="1"/>
  <c r="U37" i="13"/>
  <c r="I11" i="17"/>
  <c r="L12" i="15" s="1"/>
  <c r="D38" i="13"/>
  <c r="I15" i="17"/>
  <c r="L16" i="15" s="1"/>
  <c r="P38" i="13"/>
  <c r="I31" i="17"/>
  <c r="L33" i="15" s="1"/>
  <c r="AD38" i="13"/>
  <c r="M28" i="13"/>
  <c r="I13" i="28"/>
  <c r="M14" i="27" s="1"/>
  <c r="F24" i="13"/>
  <c r="H22" i="28"/>
  <c r="M23" i="27" s="1"/>
  <c r="T24" i="13"/>
  <c r="I29" i="28"/>
  <c r="M31" i="27" s="1"/>
  <c r="AB24" i="13"/>
  <c r="L29" i="13"/>
  <c r="Z29" i="13"/>
  <c r="I27" i="24"/>
  <c r="M29" i="23" s="1"/>
  <c r="I9" i="32"/>
  <c r="B32" i="13"/>
  <c r="H22" i="32"/>
  <c r="K23" i="19" s="1"/>
  <c r="T32" i="13"/>
  <c r="X32" i="13"/>
  <c r="H25" i="32"/>
  <c r="K26" i="19" s="1"/>
  <c r="AF32" i="13"/>
  <c r="N7" i="1"/>
  <c r="M22" i="13"/>
  <c r="I16" i="29"/>
  <c r="L17" i="27" s="1"/>
  <c r="O23" i="13"/>
  <c r="I30" i="29"/>
  <c r="L32" i="27" s="1"/>
  <c r="AC23" i="13"/>
  <c r="P39" i="13"/>
  <c r="AD39" i="13"/>
  <c r="T33" i="13"/>
  <c r="I29" i="21"/>
  <c r="L31" i="19" s="1"/>
  <c r="AB33" i="13"/>
  <c r="Q34" i="13"/>
  <c r="I12" i="20"/>
  <c r="M13" i="19" s="1"/>
  <c r="E34" i="13"/>
  <c r="I32" i="20"/>
  <c r="M34" i="19" s="1"/>
  <c r="AE34" i="13"/>
  <c r="I16" i="18"/>
  <c r="K17" i="15" s="1"/>
  <c r="O37" i="13"/>
  <c r="I30" i="18"/>
  <c r="AC37" i="13"/>
  <c r="V38" i="13"/>
  <c r="Q28" i="13"/>
  <c r="I27" i="25"/>
  <c r="L29" i="23" s="1"/>
  <c r="Z28" i="13"/>
  <c r="I36" i="25"/>
  <c r="L38" i="23" s="1"/>
  <c r="AH28" i="13"/>
  <c r="N24" i="13"/>
  <c r="P29" i="13"/>
  <c r="AD29" i="13"/>
  <c r="I36" i="24"/>
  <c r="M38" i="23" s="1"/>
  <c r="AH29" i="13"/>
  <c r="I13" i="32"/>
  <c r="K14" i="19" s="1"/>
  <c r="F32" i="13"/>
  <c r="R7" i="1"/>
  <c r="Q22" i="13"/>
  <c r="AB7" i="1"/>
  <c r="I28" i="30" s="1"/>
  <c r="K30" i="27" s="1"/>
  <c r="AA22" i="13"/>
  <c r="AJ7" i="1"/>
  <c r="AH22" i="13"/>
  <c r="I10" i="29"/>
  <c r="L11" i="27" s="1"/>
  <c r="C23" i="13"/>
  <c r="H23" i="29"/>
  <c r="L24" i="27" s="1"/>
  <c r="U23" i="13"/>
  <c r="I34" i="29"/>
  <c r="L36" i="27" s="1"/>
  <c r="AG23" i="13"/>
  <c r="I10" i="16"/>
  <c r="M11" i="15" s="1"/>
  <c r="C39" i="13"/>
  <c r="L39" i="13"/>
  <c r="Z39" i="13"/>
  <c r="I27" i="16"/>
  <c r="M29" i="15" s="1"/>
  <c r="AH39" i="13"/>
  <c r="I36" i="16"/>
  <c r="M38" i="15" s="1"/>
  <c r="I12" i="21"/>
  <c r="L13" i="19" s="1"/>
  <c r="E33" i="13"/>
  <c r="N33" i="13"/>
  <c r="I10" i="31"/>
  <c r="K11" i="23" s="1"/>
  <c r="C27" i="13"/>
  <c r="L27" i="13"/>
  <c r="H23" i="31"/>
  <c r="K24" i="23" s="1"/>
  <c r="U27" i="13"/>
  <c r="I30" i="31"/>
  <c r="K32" i="23" s="1"/>
  <c r="AC27" i="13"/>
  <c r="M34" i="13"/>
  <c r="D34" i="13"/>
  <c r="I36" i="20"/>
  <c r="M38" i="19" s="1"/>
  <c r="AH34" i="13"/>
  <c r="I31" i="20"/>
  <c r="AD34" i="13"/>
  <c r="Z34" i="13"/>
  <c r="V34" i="13"/>
  <c r="D37" i="13"/>
  <c r="L37" i="13"/>
  <c r="P37" i="13"/>
  <c r="V37" i="13"/>
  <c r="I27" i="18"/>
  <c r="Z37" i="13"/>
  <c r="I31" i="18"/>
  <c r="K33" i="15" s="1"/>
  <c r="AD37" i="13"/>
  <c r="AH37" i="13"/>
  <c r="I36" i="18"/>
  <c r="K38" i="15" s="1"/>
  <c r="I12" i="17"/>
  <c r="L13" i="15" s="1"/>
  <c r="E38" i="13"/>
  <c r="M38" i="13"/>
  <c r="Q38" i="13"/>
  <c r="W38" i="13"/>
  <c r="I28" i="17"/>
  <c r="L30" i="15" s="1"/>
  <c r="AA38" i="13"/>
  <c r="AE38" i="13"/>
  <c r="I37" i="17"/>
  <c r="L39" i="15" s="1"/>
  <c r="AI38" i="13"/>
  <c r="B28" i="13"/>
  <c r="I13" i="25"/>
  <c r="L14" i="23" s="1"/>
  <c r="F28" i="13"/>
  <c r="N28" i="13"/>
  <c r="T28" i="13"/>
  <c r="H25" i="25"/>
  <c r="X28" i="13"/>
  <c r="I28" i="25"/>
  <c r="L30" i="23" s="1"/>
  <c r="AA28" i="13"/>
  <c r="I32" i="25"/>
  <c r="L34" i="23" s="1"/>
  <c r="AE28" i="13"/>
  <c r="AI28" i="13"/>
  <c r="I10" i="28"/>
  <c r="M11" i="27" s="1"/>
  <c r="C24" i="13"/>
  <c r="K24" i="13"/>
  <c r="I16" i="28"/>
  <c r="M17" i="27" s="1"/>
  <c r="O24" i="13"/>
  <c r="H23" i="28"/>
  <c r="M24" i="27" s="1"/>
  <c r="U24" i="13"/>
  <c r="I26" i="28"/>
  <c r="M28" i="27" s="1"/>
  <c r="Y24" i="13"/>
  <c r="AC24" i="13"/>
  <c r="I34" i="28"/>
  <c r="M36" i="27" s="1"/>
  <c r="AG24" i="13"/>
  <c r="I12" i="24"/>
  <c r="M13" i="23" s="1"/>
  <c r="E29" i="13"/>
  <c r="M29" i="13"/>
  <c r="Q29" i="13"/>
  <c r="W29" i="13"/>
  <c r="I28" i="24"/>
  <c r="M30" i="23" s="1"/>
  <c r="AA29" i="13"/>
  <c r="I32" i="24"/>
  <c r="M34" i="23" s="1"/>
  <c r="AE29" i="13"/>
  <c r="I37" i="24"/>
  <c r="M39" i="23" s="1"/>
  <c r="AI29" i="13"/>
  <c r="I10" i="32"/>
  <c r="K11" i="19" s="1"/>
  <c r="C32" i="13"/>
  <c r="K32" i="13"/>
  <c r="I16" i="32"/>
  <c r="K17" i="19" s="1"/>
  <c r="O32" i="13"/>
  <c r="H23" i="32"/>
  <c r="K24" i="19" s="1"/>
  <c r="U32" i="13"/>
  <c r="I26" i="32"/>
  <c r="K28" i="19" s="1"/>
  <c r="Y32" i="13"/>
  <c r="I30" i="32"/>
  <c r="K32" i="19" s="1"/>
  <c r="AC32" i="13"/>
  <c r="AG32" i="13"/>
  <c r="B7" i="1"/>
  <c r="I9" i="30" s="1"/>
  <c r="K10" i="27" s="1"/>
  <c r="B22" i="13"/>
  <c r="F7" i="1"/>
  <c r="I13" i="30" s="1"/>
  <c r="K14" i="27" s="1"/>
  <c r="F22" i="13"/>
  <c r="O7" i="1"/>
  <c r="N22" i="13"/>
  <c r="T22" i="13"/>
  <c r="U7" i="1"/>
  <c r="H22" i="30" s="1"/>
  <c r="K23" i="27" s="1"/>
  <c r="Y7" i="1"/>
  <c r="X22" i="13"/>
  <c r="AF7" i="1"/>
  <c r="I32" i="30" s="1"/>
  <c r="K34" i="27" s="1"/>
  <c r="AE22" i="13"/>
  <c r="AK7" i="1"/>
  <c r="I37" i="30" s="1"/>
  <c r="AI22" i="13"/>
  <c r="I11" i="29"/>
  <c r="L12" i="27" s="1"/>
  <c r="D23" i="13"/>
  <c r="I14" i="29"/>
  <c r="L15" i="27" s="1"/>
  <c r="L23" i="13"/>
  <c r="P23" i="13"/>
  <c r="V23" i="13"/>
  <c r="I27" i="29"/>
  <c r="L29" i="27" s="1"/>
  <c r="Z23" i="13"/>
  <c r="AD23" i="13"/>
  <c r="AH23" i="13"/>
  <c r="I36" i="29"/>
  <c r="L38" i="27" s="1"/>
  <c r="Q39" i="13"/>
  <c r="I28" i="16"/>
  <c r="M30" i="15" s="1"/>
  <c r="AA39" i="13"/>
  <c r="I32" i="16"/>
  <c r="M34" i="15" s="1"/>
  <c r="AE39" i="13"/>
  <c r="I37" i="16"/>
  <c r="M39" i="15" s="1"/>
  <c r="AI39" i="13"/>
  <c r="B33" i="13"/>
  <c r="I13" i="21"/>
  <c r="F33" i="13"/>
  <c r="K33" i="13"/>
  <c r="I16" i="21"/>
  <c r="L17" i="19" s="1"/>
  <c r="O33" i="13"/>
  <c r="H23" i="21"/>
  <c r="L24" i="19" s="1"/>
  <c r="U33" i="13"/>
  <c r="I26" i="21"/>
  <c r="L28" i="19" s="1"/>
  <c r="Y33" i="13"/>
  <c r="I30" i="21"/>
  <c r="L32" i="19" s="1"/>
  <c r="AC33" i="13"/>
  <c r="I34" i="21"/>
  <c r="L36" i="19" s="1"/>
  <c r="AG33" i="13"/>
  <c r="Z27" i="13"/>
  <c r="L34" i="13"/>
  <c r="I10" i="20"/>
  <c r="M11" i="19" s="1"/>
  <c r="C34" i="13"/>
  <c r="I34" i="20"/>
  <c r="M36" i="19" s="1"/>
  <c r="AG34" i="13"/>
  <c r="AC34" i="13"/>
  <c r="I26" i="20"/>
  <c r="M28" i="19" s="1"/>
  <c r="Y34" i="13"/>
  <c r="U34" i="13"/>
  <c r="I12" i="18"/>
  <c r="K13" i="15" s="1"/>
  <c r="E37" i="13"/>
  <c r="M37" i="13"/>
  <c r="Q37" i="13"/>
  <c r="W37" i="13"/>
  <c r="I28" i="18"/>
  <c r="AA37" i="13"/>
  <c r="I32" i="18"/>
  <c r="AE37" i="13"/>
  <c r="I37" i="18"/>
  <c r="K39" i="15" s="1"/>
  <c r="AI37" i="13"/>
  <c r="I9" i="17"/>
  <c r="L10" i="15" s="1"/>
  <c r="B38" i="13"/>
  <c r="I13" i="17"/>
  <c r="L14" i="15" s="1"/>
  <c r="F38" i="13"/>
  <c r="N38" i="13"/>
  <c r="T38" i="13"/>
  <c r="H22" i="17"/>
  <c r="L23" i="15" s="1"/>
  <c r="H25" i="17"/>
  <c r="L26" i="15" s="1"/>
  <c r="X38" i="13"/>
  <c r="I29" i="17"/>
  <c r="L31" i="15" s="1"/>
  <c r="AB38" i="13"/>
  <c r="I33" i="17"/>
  <c r="L35" i="15" s="1"/>
  <c r="AF38" i="13"/>
  <c r="C28" i="13"/>
  <c r="K28" i="13"/>
  <c r="O28" i="13"/>
  <c r="H23" i="25"/>
  <c r="L24" i="23" s="1"/>
  <c r="U28" i="13"/>
  <c r="AB28" i="13"/>
  <c r="I33" i="25"/>
  <c r="L35" i="23" s="1"/>
  <c r="AF28" i="13"/>
  <c r="D24" i="13"/>
  <c r="L24" i="13"/>
  <c r="P24" i="13"/>
  <c r="V24" i="13"/>
  <c r="I27" i="28"/>
  <c r="M29" i="27" s="1"/>
  <c r="Z24" i="13"/>
  <c r="I31" i="28"/>
  <c r="M33" i="27" s="1"/>
  <c r="AD24" i="13"/>
  <c r="I36" i="28"/>
  <c r="AH24" i="13"/>
  <c r="I9" i="24"/>
  <c r="M10" i="23" s="1"/>
  <c r="B29" i="13"/>
  <c r="F29" i="13"/>
  <c r="I13" i="24"/>
  <c r="M14" i="23" s="1"/>
  <c r="N29" i="13"/>
  <c r="H22" i="24"/>
  <c r="M23" i="23" s="1"/>
  <c r="T29" i="13"/>
  <c r="H25" i="24"/>
  <c r="M26" i="23" s="1"/>
  <c r="X29" i="13"/>
  <c r="I29" i="24"/>
  <c r="M31" i="23" s="1"/>
  <c r="AB29" i="13"/>
  <c r="I33" i="24"/>
  <c r="M35" i="23" s="1"/>
  <c r="AF29" i="13"/>
  <c r="D32" i="13"/>
  <c r="L32" i="13"/>
  <c r="P32" i="13"/>
  <c r="V32" i="13"/>
  <c r="I27" i="32"/>
  <c r="K29" i="19" s="1"/>
  <c r="Z32" i="13"/>
  <c r="I31" i="32"/>
  <c r="K33" i="19" s="1"/>
  <c r="AD32" i="13"/>
  <c r="I36" i="32"/>
  <c r="K38" i="19" s="1"/>
  <c r="AH32" i="13"/>
  <c r="C7" i="1"/>
  <c r="I10" i="30" s="1"/>
  <c r="K11" i="27" s="1"/>
  <c r="C22" i="13"/>
  <c r="L7" i="1"/>
  <c r="K22" i="13"/>
  <c r="P7" i="1"/>
  <c r="I16" i="30" s="1"/>
  <c r="O22" i="13"/>
  <c r="V7" i="1"/>
  <c r="U22" i="13"/>
  <c r="Z7" i="1"/>
  <c r="I26" i="30" s="1"/>
  <c r="K28" i="27" s="1"/>
  <c r="Y22" i="13"/>
  <c r="AC7" i="1"/>
  <c r="I29" i="30" s="1"/>
  <c r="K31" i="27" s="1"/>
  <c r="AB22" i="13"/>
  <c r="AG7" i="1"/>
  <c r="I33" i="30" s="1"/>
  <c r="AF22" i="13"/>
  <c r="I12" i="29"/>
  <c r="L13" i="27" s="1"/>
  <c r="E23" i="13"/>
  <c r="M23" i="13"/>
  <c r="I15" i="29"/>
  <c r="L16" i="27" s="1"/>
  <c r="Q23" i="13"/>
  <c r="W23" i="13"/>
  <c r="I28" i="29"/>
  <c r="L30" i="27" s="1"/>
  <c r="AA23" i="13"/>
  <c r="I32" i="29"/>
  <c r="L34" i="27" s="1"/>
  <c r="AE23" i="13"/>
  <c r="I37" i="29"/>
  <c r="L39" i="27" s="1"/>
  <c r="AI23" i="13"/>
  <c r="E39" i="13"/>
  <c r="I12" i="16"/>
  <c r="M13" i="15" s="1"/>
  <c r="N39" i="13"/>
  <c r="H22" i="16"/>
  <c r="M23" i="15" s="1"/>
  <c r="T39" i="13"/>
  <c r="X39" i="13"/>
  <c r="I29" i="16"/>
  <c r="AB39" i="13"/>
  <c r="I33" i="16"/>
  <c r="AF39" i="13"/>
  <c r="I10" i="21"/>
  <c r="L11" i="19" s="1"/>
  <c r="C33" i="13"/>
  <c r="L33" i="13"/>
  <c r="P33" i="13"/>
  <c r="V33" i="13"/>
  <c r="Z33" i="13"/>
  <c r="I27" i="21"/>
  <c r="L29" i="19" s="1"/>
  <c r="AD33" i="13"/>
  <c r="I31" i="21"/>
  <c r="L33" i="19" s="1"/>
  <c r="I36" i="21"/>
  <c r="L38" i="19" s="1"/>
  <c r="AH33" i="13"/>
  <c r="I12" i="31"/>
  <c r="K13" i="23" s="1"/>
  <c r="E27" i="13"/>
  <c r="N27" i="13"/>
  <c r="H22" i="31"/>
  <c r="K23" i="23" s="1"/>
  <c r="T27" i="13"/>
  <c r="W27" i="13"/>
  <c r="AA27" i="13"/>
  <c r="AE27" i="13"/>
  <c r="I36" i="31"/>
  <c r="K38" i="23" s="1"/>
  <c r="AH27" i="13"/>
  <c r="K37" i="13"/>
  <c r="Y37" i="13"/>
  <c r="I34" i="18"/>
  <c r="K36" i="15" s="1"/>
  <c r="AG37" i="13"/>
  <c r="L38" i="13"/>
  <c r="I27" i="17"/>
  <c r="L29" i="15" s="1"/>
  <c r="Z38" i="13"/>
  <c r="AH38" i="13"/>
  <c r="I12" i="25"/>
  <c r="L13" i="23" s="1"/>
  <c r="E28" i="13"/>
  <c r="W28" i="13"/>
  <c r="AD28" i="13"/>
  <c r="I9" i="28"/>
  <c r="M10" i="27" s="1"/>
  <c r="B24" i="13"/>
  <c r="H25" i="28"/>
  <c r="M26" i="27" s="1"/>
  <c r="X24" i="13"/>
  <c r="AF24" i="13"/>
  <c r="I33" i="28"/>
  <c r="M35" i="27" s="1"/>
  <c r="I11" i="24"/>
  <c r="M12" i="23" s="1"/>
  <c r="D29" i="13"/>
  <c r="V29" i="13"/>
  <c r="N32" i="13"/>
  <c r="I29" i="32"/>
  <c r="K31" i="19" s="1"/>
  <c r="AB32" i="13"/>
  <c r="E7" i="1"/>
  <c r="E22" i="13"/>
  <c r="X7" i="1"/>
  <c r="W22" i="13"/>
  <c r="AE7" i="1"/>
  <c r="I31" i="30" s="1"/>
  <c r="K33" i="27" s="1"/>
  <c r="AD22" i="13"/>
  <c r="K23" i="13"/>
  <c r="I26" i="29"/>
  <c r="L28" i="27" s="1"/>
  <c r="Y23" i="13"/>
  <c r="V39" i="13"/>
  <c r="H25" i="21"/>
  <c r="L26" i="19" s="1"/>
  <c r="X33" i="13"/>
  <c r="I33" i="21"/>
  <c r="L35" i="19" s="1"/>
  <c r="AF33" i="13"/>
  <c r="P27" i="13"/>
  <c r="I26" i="31"/>
  <c r="K28" i="23" s="1"/>
  <c r="Y27" i="13"/>
  <c r="I34" i="31"/>
  <c r="K36" i="23" s="1"/>
  <c r="AG27" i="13"/>
  <c r="P34" i="13"/>
  <c r="D39" i="13"/>
  <c r="I11" i="16"/>
  <c r="M12" i="15" s="1"/>
  <c r="M39" i="13"/>
  <c r="H24" i="16"/>
  <c r="M25" i="15" s="1"/>
  <c r="W39" i="13"/>
  <c r="D27" i="13"/>
  <c r="M27" i="13"/>
  <c r="Q27" i="13"/>
  <c r="V27" i="13"/>
  <c r="I31" i="31"/>
  <c r="K33" i="23" s="1"/>
  <c r="AD27" i="13"/>
  <c r="K34" i="13"/>
  <c r="I16" i="20"/>
  <c r="M17" i="19" s="1"/>
  <c r="O34" i="13"/>
  <c r="I13" i="20"/>
  <c r="M14" i="19" s="1"/>
  <c r="F34" i="13"/>
  <c r="I9" i="20"/>
  <c r="M10" i="19" s="1"/>
  <c r="B34" i="13"/>
  <c r="I33" i="20"/>
  <c r="M35" i="19" s="1"/>
  <c r="AF34" i="13"/>
  <c r="I29" i="20"/>
  <c r="M31" i="19" s="1"/>
  <c r="AB34" i="13"/>
  <c r="X34" i="13"/>
  <c r="T34" i="13"/>
  <c r="H22" i="20"/>
  <c r="M23" i="19" s="1"/>
  <c r="B37" i="13"/>
  <c r="I9" i="18"/>
  <c r="K10" i="15" s="1"/>
  <c r="I13" i="18"/>
  <c r="K14" i="15" s="1"/>
  <c r="F37" i="13"/>
  <c r="N37" i="13"/>
  <c r="T37" i="13"/>
  <c r="X37" i="13"/>
  <c r="I29" i="18"/>
  <c r="K31" i="15" s="1"/>
  <c r="AB37" i="13"/>
  <c r="I33" i="18"/>
  <c r="K35" i="15" s="1"/>
  <c r="AF37" i="13"/>
  <c r="I10" i="17"/>
  <c r="L11" i="15" s="1"/>
  <c r="C38" i="13"/>
  <c r="K38" i="13"/>
  <c r="I16" i="17"/>
  <c r="L17" i="15" s="1"/>
  <c r="O38" i="13"/>
  <c r="H23" i="17"/>
  <c r="L24" i="15" s="1"/>
  <c r="U38" i="13"/>
  <c r="I26" i="17"/>
  <c r="L28" i="15" s="1"/>
  <c r="Y38" i="13"/>
  <c r="I30" i="17"/>
  <c r="L32" i="15" s="1"/>
  <c r="AC38" i="13"/>
  <c r="I34" i="17"/>
  <c r="L36" i="15" s="1"/>
  <c r="AG38" i="13"/>
  <c r="I11" i="25"/>
  <c r="L12" i="23" s="1"/>
  <c r="D28" i="13"/>
  <c r="L28" i="13"/>
  <c r="P28" i="13"/>
  <c r="V28" i="13"/>
  <c r="I26" i="25"/>
  <c r="L28" i="23" s="1"/>
  <c r="Y28" i="13"/>
  <c r="I30" i="25"/>
  <c r="L32" i="23" s="1"/>
  <c r="AC28" i="13"/>
  <c r="I34" i="25"/>
  <c r="L36" i="23" s="1"/>
  <c r="AG28" i="13"/>
  <c r="I12" i="28"/>
  <c r="M13" i="27" s="1"/>
  <c r="E24" i="13"/>
  <c r="M24" i="13"/>
  <c r="Q24" i="13"/>
  <c r="W24" i="13"/>
  <c r="I28" i="28"/>
  <c r="M30" i="27" s="1"/>
  <c r="AA24" i="13"/>
  <c r="I32" i="28"/>
  <c r="M34" i="27" s="1"/>
  <c r="AE24" i="13"/>
  <c r="I37" i="28"/>
  <c r="M39" i="27" s="1"/>
  <c r="AI24" i="13"/>
  <c r="I10" i="24"/>
  <c r="C29" i="13"/>
  <c r="K29" i="13"/>
  <c r="I16" i="24"/>
  <c r="M17" i="23" s="1"/>
  <c r="O29" i="13"/>
  <c r="H23" i="24"/>
  <c r="M24" i="23" s="1"/>
  <c r="U29" i="13"/>
  <c r="I26" i="24"/>
  <c r="M28" i="23" s="1"/>
  <c r="Y29" i="13"/>
  <c r="I30" i="24"/>
  <c r="M32" i="23" s="1"/>
  <c r="AC29" i="13"/>
  <c r="AG29" i="13"/>
  <c r="I12" i="32"/>
  <c r="K13" i="19" s="1"/>
  <c r="E32" i="13"/>
  <c r="M32" i="13"/>
  <c r="Q32" i="13"/>
  <c r="W32" i="13"/>
  <c r="I28" i="32"/>
  <c r="K30" i="19" s="1"/>
  <c r="AA32" i="13"/>
  <c r="AE32" i="13"/>
  <c r="I37" i="32"/>
  <c r="K39" i="19" s="1"/>
  <c r="AI32" i="13"/>
  <c r="G97" i="1"/>
  <c r="O69" i="1" s="1"/>
  <c r="D22" i="13"/>
  <c r="D7" i="1"/>
  <c r="I11" i="30" s="1"/>
  <c r="K12" i="27" s="1"/>
  <c r="M7" i="1"/>
  <c r="L22" i="13"/>
  <c r="Q7" i="1"/>
  <c r="P22" i="13"/>
  <c r="W7" i="1"/>
  <c r="H24" i="30" s="1"/>
  <c r="K25" i="27" s="1"/>
  <c r="V22" i="13"/>
  <c r="AA7" i="1"/>
  <c r="I27" i="30" s="1"/>
  <c r="Z22" i="13"/>
  <c r="AD7" i="1"/>
  <c r="I30" i="30" s="1"/>
  <c r="K32" i="27" s="1"/>
  <c r="AC22" i="13"/>
  <c r="AH7" i="1"/>
  <c r="I34" i="30" s="1"/>
  <c r="K36" i="27" s="1"/>
  <c r="AG22" i="13"/>
  <c r="B23" i="13"/>
  <c r="I9" i="29"/>
  <c r="L10" i="27" s="1"/>
  <c r="I13" i="29"/>
  <c r="L14" i="27" s="1"/>
  <c r="F23" i="13"/>
  <c r="N23" i="13"/>
  <c r="H22" i="29"/>
  <c r="L23" i="27" s="1"/>
  <c r="T23" i="13"/>
  <c r="H25" i="29"/>
  <c r="L26" i="27" s="1"/>
  <c r="X23" i="13"/>
  <c r="I29" i="29"/>
  <c r="L31" i="27" s="1"/>
  <c r="AB23" i="13"/>
  <c r="I33" i="29"/>
  <c r="L35" i="27" s="1"/>
  <c r="AF23" i="13"/>
  <c r="I9" i="16"/>
  <c r="M10" i="15" s="1"/>
  <c r="B39" i="13"/>
  <c r="I13" i="16"/>
  <c r="M14" i="15" s="1"/>
  <c r="F39" i="13"/>
  <c r="K39" i="13"/>
  <c r="O39" i="13"/>
  <c r="I16" i="16"/>
  <c r="M17" i="15" s="1"/>
  <c r="U39" i="13"/>
  <c r="H23" i="16"/>
  <c r="M24" i="15" s="1"/>
  <c r="Y39" i="13"/>
  <c r="I30" i="16"/>
  <c r="M32" i="15" s="1"/>
  <c r="AC39" i="13"/>
  <c r="I34" i="16"/>
  <c r="M36" i="15" s="1"/>
  <c r="AG39" i="13"/>
  <c r="I11" i="21"/>
  <c r="L12" i="19" s="1"/>
  <c r="D33" i="13"/>
  <c r="M33" i="13"/>
  <c r="Q33" i="13"/>
  <c r="H24" i="21"/>
  <c r="L25" i="19" s="1"/>
  <c r="W33" i="13"/>
  <c r="I28" i="21"/>
  <c r="L30" i="19" s="1"/>
  <c r="AA33" i="13"/>
  <c r="I32" i="21"/>
  <c r="L34" i="19" s="1"/>
  <c r="AE33" i="13"/>
  <c r="I37" i="21"/>
  <c r="L39" i="19" s="1"/>
  <c r="AI33" i="13"/>
  <c r="I9" i="31"/>
  <c r="K10" i="23" s="1"/>
  <c r="B27" i="13"/>
  <c r="I13" i="31"/>
  <c r="K14" i="23" s="1"/>
  <c r="F27" i="13"/>
  <c r="K27" i="13"/>
  <c r="I16" i="31"/>
  <c r="K17" i="23" s="1"/>
  <c r="O27" i="13"/>
  <c r="H25" i="31"/>
  <c r="K26" i="23" s="1"/>
  <c r="X27" i="13"/>
  <c r="AB27" i="13"/>
  <c r="I33" i="31"/>
  <c r="K35" i="23" s="1"/>
  <c r="AF27" i="13"/>
  <c r="I37" i="31"/>
  <c r="K39" i="23" s="1"/>
  <c r="AI27" i="13"/>
  <c r="G97" i="11"/>
  <c r="O69" i="11" s="1"/>
  <c r="G97" i="7"/>
  <c r="O69" i="7" s="1"/>
  <c r="G97" i="9"/>
  <c r="O69" i="9" s="1"/>
  <c r="G97" i="3"/>
  <c r="O69" i="3" s="1"/>
  <c r="F49" i="27" s="1"/>
  <c r="G97" i="12"/>
  <c r="O69" i="12" s="1"/>
  <c r="M64" i="13" s="1"/>
  <c r="M65" i="13" s="1"/>
  <c r="G97" i="8"/>
  <c r="O69" i="8" s="1"/>
  <c r="G97" i="4"/>
  <c r="O69" i="4" s="1"/>
  <c r="G97" i="2"/>
  <c r="O69" i="2" s="1"/>
  <c r="G97" i="10"/>
  <c r="O69" i="10" s="1"/>
  <c r="G97" i="6"/>
  <c r="O69" i="6" s="1"/>
  <c r="F49" i="23" s="1"/>
  <c r="I29" i="31"/>
  <c r="K31" i="23" s="1"/>
  <c r="I31" i="29"/>
  <c r="L33" i="27" s="1"/>
  <c r="H25" i="16"/>
  <c r="M26" i="15" s="1"/>
  <c r="K53" i="8"/>
  <c r="K53" i="12"/>
  <c r="I26" i="18"/>
  <c r="K28" i="15" s="1"/>
  <c r="I36" i="30"/>
  <c r="K38" i="27" s="1"/>
  <c r="K53" i="1"/>
  <c r="I11" i="28"/>
  <c r="M12" i="27" s="1"/>
  <c r="I9" i="25"/>
  <c r="L10" i="23" s="1"/>
  <c r="I27" i="31"/>
  <c r="K29" i="23" s="1"/>
  <c r="K53" i="4"/>
  <c r="K53" i="10"/>
  <c r="K53" i="9"/>
  <c r="K53" i="6"/>
  <c r="K53" i="5"/>
  <c r="F48" i="19"/>
  <c r="I10" i="25"/>
  <c r="L11" i="23" s="1"/>
  <c r="I29" i="25"/>
  <c r="L31" i="23" s="1"/>
  <c r="H25" i="18"/>
  <c r="I31" i="25"/>
  <c r="I30" i="28"/>
  <c r="M32" i="27" s="1"/>
  <c r="I37" i="23"/>
  <c r="H25" i="20"/>
  <c r="M26" i="19" s="1"/>
  <c r="K53" i="3"/>
  <c r="I31" i="24"/>
  <c r="M33" i="23" s="1"/>
  <c r="I37" i="15"/>
  <c r="I37" i="27"/>
  <c r="I36" i="17"/>
  <c r="I28" i="20"/>
  <c r="I32" i="17"/>
  <c r="L34" i="15" s="1"/>
  <c r="I30" i="20"/>
  <c r="I10" i="18"/>
  <c r="K11" i="15" s="1"/>
  <c r="I11" i="20"/>
  <c r="M12" i="19" s="1"/>
  <c r="I11" i="18"/>
  <c r="I16" i="25"/>
  <c r="L17" i="23" s="1"/>
  <c r="I12" i="30"/>
  <c r="K13" i="27" s="1"/>
  <c r="H25" i="30"/>
  <c r="I34" i="24"/>
  <c r="I27" i="20"/>
  <c r="I9" i="21"/>
  <c r="L10" i="19" s="1"/>
  <c r="H52" i="27"/>
  <c r="U71" i="4"/>
  <c r="U75" i="4" s="1"/>
  <c r="U71" i="5" s="1"/>
  <c r="U75" i="5" s="1"/>
  <c r="U71" i="6" s="1"/>
  <c r="U75" i="6" s="1"/>
  <c r="I31" i="16"/>
  <c r="H51" i="27"/>
  <c r="U61" i="4"/>
  <c r="U65" i="4" s="1"/>
  <c r="U61" i="5" s="1"/>
  <c r="U65" i="5" s="1"/>
  <c r="U61" i="6" s="1"/>
  <c r="U65" i="6" s="1"/>
  <c r="I37" i="25"/>
  <c r="L39" i="23" s="1"/>
  <c r="I11" i="31"/>
  <c r="K12" i="23" s="1"/>
  <c r="K53" i="2"/>
  <c r="K53" i="11"/>
  <c r="K53" i="7"/>
  <c r="J53" i="1"/>
  <c r="AD30" i="13" l="1"/>
  <c r="AB35" i="13"/>
  <c r="AG35" i="13"/>
  <c r="V25" i="13"/>
  <c r="I39" i="19"/>
  <c r="H24" i="31"/>
  <c r="K25" i="23" s="1"/>
  <c r="I28" i="27"/>
  <c r="O40" i="13"/>
  <c r="L25" i="13"/>
  <c r="Q35" i="13"/>
  <c r="I15" i="16"/>
  <c r="M16" i="15" s="1"/>
  <c r="I15" i="21"/>
  <c r="L16" i="19" s="1"/>
  <c r="B30" i="13"/>
  <c r="I15" i="30"/>
  <c r="K16" i="27" s="1"/>
  <c r="I34" i="27"/>
  <c r="I15" i="31"/>
  <c r="K16" i="23" s="1"/>
  <c r="H24" i="29"/>
  <c r="L25" i="27" s="1"/>
  <c r="I14" i="27"/>
  <c r="I15" i="18"/>
  <c r="K16" i="15" s="1"/>
  <c r="I16" i="15" s="1"/>
  <c r="I30" i="27"/>
  <c r="I14" i="31"/>
  <c r="K15" i="23" s="1"/>
  <c r="I15" i="25"/>
  <c r="L16" i="23" s="1"/>
  <c r="I38" i="19"/>
  <c r="I28" i="23"/>
  <c r="I14" i="28"/>
  <c r="M15" i="27" s="1"/>
  <c r="X35" i="13"/>
  <c r="I31" i="27"/>
  <c r="I28" i="19"/>
  <c r="K7" i="1"/>
  <c r="J22" i="13"/>
  <c r="S22" i="13" s="1"/>
  <c r="O62" i="1"/>
  <c r="O62" i="8"/>
  <c r="J33" i="13"/>
  <c r="S33" i="13" s="1"/>
  <c r="I31" i="19"/>
  <c r="I36" i="27"/>
  <c r="O62" i="10"/>
  <c r="J37" i="13"/>
  <c r="S37" i="13" s="1"/>
  <c r="I12" i="27"/>
  <c r="J7" i="1"/>
  <c r="O60" i="1" s="1"/>
  <c r="O61" i="1" s="1"/>
  <c r="J55" i="1"/>
  <c r="E2" i="1" s="1"/>
  <c r="G22" i="13"/>
  <c r="I13" i="19"/>
  <c r="J28" i="13"/>
  <c r="S28" i="13" s="1"/>
  <c r="O62" i="5"/>
  <c r="O62" i="12"/>
  <c r="J39" i="13"/>
  <c r="S39" i="13" s="1"/>
  <c r="H24" i="15"/>
  <c r="O62" i="7"/>
  <c r="J32" i="13"/>
  <c r="I11" i="27"/>
  <c r="J34" i="13"/>
  <c r="S34" i="13" s="1"/>
  <c r="O62" i="9"/>
  <c r="O62" i="11"/>
  <c r="J38" i="13"/>
  <c r="S38" i="13" s="1"/>
  <c r="O62" i="3"/>
  <c r="J24" i="13"/>
  <c r="S24" i="13" s="1"/>
  <c r="O62" i="2"/>
  <c r="J23" i="13"/>
  <c r="S23" i="13" s="1"/>
  <c r="H24" i="23"/>
  <c r="O62" i="6"/>
  <c r="J29" i="13"/>
  <c r="J27" i="13"/>
  <c r="S27" i="13" s="1"/>
  <c r="O62" i="4"/>
  <c r="I17" i="19"/>
  <c r="AA25" i="13"/>
  <c r="I31" i="23"/>
  <c r="AF35" i="13"/>
  <c r="AG25" i="13"/>
  <c r="V40" i="13"/>
  <c r="I35" i="23"/>
  <c r="T30" i="13"/>
  <c r="O25" i="13"/>
  <c r="K30" i="13"/>
  <c r="N25" i="13"/>
  <c r="P25" i="13"/>
  <c r="Y35" i="13"/>
  <c r="V30" i="13"/>
  <c r="H26" i="19"/>
  <c r="H24" i="32"/>
  <c r="K25" i="19" s="1"/>
  <c r="S29" i="13"/>
  <c r="D25" i="13"/>
  <c r="X25" i="13"/>
  <c r="D30" i="13"/>
  <c r="I13" i="23"/>
  <c r="V35" i="13"/>
  <c r="I32" i="23"/>
  <c r="I11" i="19"/>
  <c r="I10" i="23"/>
  <c r="I29" i="23"/>
  <c r="I38" i="23"/>
  <c r="AD35" i="13"/>
  <c r="I14" i="24"/>
  <c r="M15" i="23" s="1"/>
  <c r="L30" i="13"/>
  <c r="Z35" i="13"/>
  <c r="H24" i="18"/>
  <c r="K25" i="15" s="1"/>
  <c r="AF40" i="13"/>
  <c r="H24" i="17"/>
  <c r="L25" i="15" s="1"/>
  <c r="H24" i="28"/>
  <c r="M25" i="27" s="1"/>
  <c r="AI35" i="13"/>
  <c r="Y30" i="13"/>
  <c r="I17" i="15"/>
  <c r="P35" i="13"/>
  <c r="E40" i="13"/>
  <c r="F40" i="13"/>
  <c r="C35" i="13"/>
  <c r="F49" i="15"/>
  <c r="AE25" i="13"/>
  <c r="AA35" i="13"/>
  <c r="O30" i="13"/>
  <c r="W25" i="13"/>
  <c r="N35" i="13"/>
  <c r="P30" i="13"/>
  <c r="AC30" i="13"/>
  <c r="N30" i="13"/>
  <c r="E35" i="13"/>
  <c r="AE40" i="13"/>
  <c r="R38" i="13"/>
  <c r="Z25" i="13"/>
  <c r="E30" i="13"/>
  <c r="AF25" i="13"/>
  <c r="U30" i="13"/>
  <c r="U40" i="13"/>
  <c r="AD40" i="13"/>
  <c r="R39" i="13"/>
  <c r="AH25" i="13"/>
  <c r="AI30" i="13"/>
  <c r="I14" i="21"/>
  <c r="L15" i="19" s="1"/>
  <c r="O35" i="13"/>
  <c r="AI40" i="13"/>
  <c r="L40" i="13"/>
  <c r="R32" i="13"/>
  <c r="I13" i="15"/>
  <c r="C25" i="13"/>
  <c r="B25" i="13"/>
  <c r="AJ38" i="13"/>
  <c r="AC40" i="13"/>
  <c r="K35" i="13"/>
  <c r="F25" i="13"/>
  <c r="Y25" i="13"/>
  <c r="M33" i="15"/>
  <c r="I33" i="15" s="1"/>
  <c r="I11" i="32"/>
  <c r="K12" i="19" s="1"/>
  <c r="I12" i="19" s="1"/>
  <c r="K29" i="15"/>
  <c r="I29" i="15" s="1"/>
  <c r="M30" i="19"/>
  <c r="I30" i="19" s="1"/>
  <c r="C30" i="13"/>
  <c r="I32" i="31"/>
  <c r="K34" i="23" s="1"/>
  <c r="I34" i="23" s="1"/>
  <c r="K29" i="27"/>
  <c r="I29" i="27" s="1"/>
  <c r="Q40" i="13"/>
  <c r="M38" i="27"/>
  <c r="I38" i="27" s="1"/>
  <c r="K32" i="15"/>
  <c r="I32" i="15" s="1"/>
  <c r="K12" i="15"/>
  <c r="I12" i="15" s="1"/>
  <c r="K10" i="19"/>
  <c r="H24" i="20"/>
  <c r="AB25" i="13"/>
  <c r="K40" i="13"/>
  <c r="AG30" i="13"/>
  <c r="AB30" i="13"/>
  <c r="I15" i="32"/>
  <c r="K16" i="19" s="1"/>
  <c r="I28" i="31"/>
  <c r="K30" i="23" s="1"/>
  <c r="I30" i="23" s="1"/>
  <c r="K26" i="27"/>
  <c r="H26" i="27" s="1"/>
  <c r="I32" i="32"/>
  <c r="K34" i="19" s="1"/>
  <c r="I34" i="19" s="1"/>
  <c r="K17" i="27"/>
  <c r="I17" i="27" s="1"/>
  <c r="I34" i="32"/>
  <c r="K36" i="19" s="1"/>
  <c r="I36" i="19" s="1"/>
  <c r="P40" i="13"/>
  <c r="L33" i="23"/>
  <c r="I33" i="23" s="1"/>
  <c r="X40" i="13"/>
  <c r="N40" i="13"/>
  <c r="L14" i="19"/>
  <c r="I14" i="19" s="1"/>
  <c r="K39" i="27"/>
  <c r="I39" i="27" s="1"/>
  <c r="M11" i="23"/>
  <c r="I11" i="23" s="1"/>
  <c r="R23" i="13"/>
  <c r="M36" i="23"/>
  <c r="I36" i="23" s="1"/>
  <c r="M32" i="19"/>
  <c r="I32" i="19" s="1"/>
  <c r="K30" i="15"/>
  <c r="I30" i="15" s="1"/>
  <c r="R27" i="13"/>
  <c r="H24" i="24"/>
  <c r="M25" i="23" s="1"/>
  <c r="K34" i="15"/>
  <c r="I34" i="15" s="1"/>
  <c r="W30" i="13"/>
  <c r="M31" i="15"/>
  <c r="I31" i="15" s="1"/>
  <c r="M29" i="19"/>
  <c r="I29" i="19" s="1"/>
  <c r="Z40" i="13"/>
  <c r="AC35" i="13"/>
  <c r="M33" i="19"/>
  <c r="I33" i="19" s="1"/>
  <c r="AC25" i="13"/>
  <c r="W35" i="13"/>
  <c r="K26" i="15"/>
  <c r="H26" i="15" s="1"/>
  <c r="I14" i="32"/>
  <c r="K15" i="19" s="1"/>
  <c r="M35" i="15"/>
  <c r="I35" i="15" s="1"/>
  <c r="K35" i="27"/>
  <c r="I35" i="27" s="1"/>
  <c r="I14" i="17"/>
  <c r="L15" i="15" s="1"/>
  <c r="L38" i="15"/>
  <c r="I38" i="15" s="1"/>
  <c r="L26" i="23"/>
  <c r="H26" i="23" s="1"/>
  <c r="I33" i="32"/>
  <c r="K35" i="19" s="1"/>
  <c r="I35" i="19" s="1"/>
  <c r="H53" i="27"/>
  <c r="AJ39" i="13"/>
  <c r="AG40" i="13"/>
  <c r="I33" i="27"/>
  <c r="I15" i="20"/>
  <c r="M16" i="19" s="1"/>
  <c r="Y40" i="13"/>
  <c r="I32" i="27"/>
  <c r="AA30" i="13"/>
  <c r="F30" i="13"/>
  <c r="F35" i="13"/>
  <c r="I14" i="15"/>
  <c r="AF30" i="13"/>
  <c r="W40" i="13"/>
  <c r="R33" i="13"/>
  <c r="I17" i="23"/>
  <c r="I14" i="18"/>
  <c r="AJ34" i="13"/>
  <c r="X30" i="13"/>
  <c r="I10" i="27"/>
  <c r="H22" i="25"/>
  <c r="L23" i="23" s="1"/>
  <c r="J17" i="29"/>
  <c r="I26" i="16"/>
  <c r="M28" i="15" s="1"/>
  <c r="I28" i="15" s="1"/>
  <c r="I14" i="16"/>
  <c r="M15" i="15" s="1"/>
  <c r="H52" i="23"/>
  <c r="U71" i="7"/>
  <c r="U75" i="7" s="1"/>
  <c r="U71" i="8" s="1"/>
  <c r="U75" i="8" s="1"/>
  <c r="U71" i="9" s="1"/>
  <c r="U75" i="9" s="1"/>
  <c r="AB40" i="13"/>
  <c r="R28" i="13"/>
  <c r="AH35" i="13"/>
  <c r="I13" i="27"/>
  <c r="I10" i="15"/>
  <c r="I14" i="20"/>
  <c r="AH30" i="13"/>
  <c r="AH40" i="13"/>
  <c r="I14" i="25"/>
  <c r="L15" i="23" s="1"/>
  <c r="I25" i="16"/>
  <c r="AI25" i="13"/>
  <c r="Q25" i="13"/>
  <c r="M35" i="13"/>
  <c r="R24" i="13"/>
  <c r="T25" i="13"/>
  <c r="AJ24" i="13"/>
  <c r="AE35" i="13"/>
  <c r="D35" i="13"/>
  <c r="D40" i="13"/>
  <c r="AD25" i="13"/>
  <c r="B35" i="13"/>
  <c r="I39" i="15"/>
  <c r="C40" i="13"/>
  <c r="H24" i="25"/>
  <c r="L25" i="23" s="1"/>
  <c r="AA40" i="13"/>
  <c r="M25" i="13"/>
  <c r="H23" i="20"/>
  <c r="M24" i="19" s="1"/>
  <c r="AJ33" i="13"/>
  <c r="T35" i="13"/>
  <c r="I15" i="24"/>
  <c r="M16" i="23" s="1"/>
  <c r="AJ29" i="13"/>
  <c r="H23" i="27"/>
  <c r="U25" i="13"/>
  <c r="AJ22" i="13"/>
  <c r="K25" i="13"/>
  <c r="R22" i="13"/>
  <c r="U35" i="13"/>
  <c r="AJ32" i="13"/>
  <c r="I15" i="28"/>
  <c r="M16" i="27" s="1"/>
  <c r="AJ37" i="13"/>
  <c r="T40" i="13"/>
  <c r="R37" i="13"/>
  <c r="M40" i="13"/>
  <c r="I11" i="15"/>
  <c r="AJ23" i="13"/>
  <c r="I39" i="23"/>
  <c r="Q30" i="13"/>
  <c r="M30" i="13"/>
  <c r="I14" i="23"/>
  <c r="H22" i="21"/>
  <c r="L23" i="19" s="1"/>
  <c r="AJ27" i="13"/>
  <c r="L35" i="13"/>
  <c r="H51" i="23"/>
  <c r="U61" i="7"/>
  <c r="U65" i="7" s="1"/>
  <c r="U61" i="8" s="1"/>
  <c r="U65" i="8" s="1"/>
  <c r="U61" i="9" s="1"/>
  <c r="U65" i="9" s="1"/>
  <c r="H23" i="30"/>
  <c r="K24" i="27" s="1"/>
  <c r="T7" i="1"/>
  <c r="I14" i="30"/>
  <c r="S7" i="1"/>
  <c r="AE30" i="13"/>
  <c r="F49" i="19"/>
  <c r="AJ28" i="13"/>
  <c r="E25" i="13"/>
  <c r="B40" i="13"/>
  <c r="H22" i="18"/>
  <c r="K23" i="15" s="1"/>
  <c r="I36" i="15"/>
  <c r="R29" i="13"/>
  <c r="R34" i="13"/>
  <c r="Z30" i="13"/>
  <c r="I25" i="24" l="1"/>
  <c r="J38" i="24" s="1"/>
  <c r="I25" i="31"/>
  <c r="J38" i="31" s="1"/>
  <c r="H25" i="27"/>
  <c r="I25" i="29"/>
  <c r="J38" i="29" s="1"/>
  <c r="T8" i="1"/>
  <c r="T8" i="6"/>
  <c r="I16" i="27"/>
  <c r="J17" i="31"/>
  <c r="T8" i="12"/>
  <c r="V42" i="13"/>
  <c r="V7" i="13" s="1"/>
  <c r="I25" i="32"/>
  <c r="J38" i="32" s="1"/>
  <c r="I15" i="23"/>
  <c r="T8" i="3"/>
  <c r="T8" i="8"/>
  <c r="I25" i="28"/>
  <c r="J38" i="28" s="1"/>
  <c r="J17" i="17"/>
  <c r="T8" i="2"/>
  <c r="O42" i="13"/>
  <c r="O7" i="13" s="1"/>
  <c r="H25" i="23"/>
  <c r="AD42" i="13"/>
  <c r="AD7" i="13" s="1"/>
  <c r="I39" i="13"/>
  <c r="E42" i="13"/>
  <c r="E7" i="13" s="1"/>
  <c r="F42" i="13"/>
  <c r="F7" i="13" s="1"/>
  <c r="I38" i="13"/>
  <c r="H25" i="15"/>
  <c r="J17" i="25"/>
  <c r="T8" i="9"/>
  <c r="P42" i="13"/>
  <c r="P7" i="13" s="1"/>
  <c r="AE42" i="13"/>
  <c r="AE7" i="13" s="1"/>
  <c r="O64" i="1"/>
  <c r="T8" i="10"/>
  <c r="I34" i="13"/>
  <c r="I25" i="17"/>
  <c r="J38" i="17" s="1"/>
  <c r="J30" i="13"/>
  <c r="R40" i="13"/>
  <c r="T8" i="4"/>
  <c r="J17" i="21"/>
  <c r="T8" i="5"/>
  <c r="C42" i="13"/>
  <c r="C7" i="13" s="1"/>
  <c r="N42" i="13"/>
  <c r="N7" i="13" s="1"/>
  <c r="AG42" i="13"/>
  <c r="AG7" i="13" s="1"/>
  <c r="AF42" i="13"/>
  <c r="AF7" i="13" s="1"/>
  <c r="K42" i="13"/>
  <c r="K7" i="13" s="1"/>
  <c r="L42" i="13"/>
  <c r="L7" i="13" s="1"/>
  <c r="AA42" i="13"/>
  <c r="AA7" i="13" s="1"/>
  <c r="D42" i="13"/>
  <c r="D7" i="13" s="1"/>
  <c r="AI42" i="13"/>
  <c r="AI7" i="13" s="1"/>
  <c r="X42" i="13"/>
  <c r="X7" i="13" s="1"/>
  <c r="Y42" i="13"/>
  <c r="Y7" i="13" s="1"/>
  <c r="I29" i="13"/>
  <c r="AC42" i="13"/>
  <c r="AC7" i="13" s="1"/>
  <c r="G30" i="13"/>
  <c r="H30" i="13" s="1"/>
  <c r="W42" i="13"/>
  <c r="W7" i="13" s="1"/>
  <c r="I16" i="19"/>
  <c r="R35" i="13"/>
  <c r="K15" i="27"/>
  <c r="I15" i="27" s="1"/>
  <c r="J18" i="27" s="1"/>
  <c r="J19" i="27" s="1"/>
  <c r="I24" i="13"/>
  <c r="Q42" i="13"/>
  <c r="Q7" i="13" s="1"/>
  <c r="AB42" i="13"/>
  <c r="AB7" i="13" s="1"/>
  <c r="K15" i="15"/>
  <c r="I15" i="15" s="1"/>
  <c r="J18" i="15" s="1"/>
  <c r="J17" i="32"/>
  <c r="J38" i="16"/>
  <c r="M15" i="19"/>
  <c r="I15" i="19" s="1"/>
  <c r="M25" i="19"/>
  <c r="H25" i="19" s="1"/>
  <c r="H53" i="23"/>
  <c r="J17" i="20"/>
  <c r="R25" i="13"/>
  <c r="AH42" i="13"/>
  <c r="AH7" i="13" s="1"/>
  <c r="J17" i="16"/>
  <c r="J17" i="28"/>
  <c r="AJ30" i="13"/>
  <c r="J17" i="18"/>
  <c r="AJ40" i="13"/>
  <c r="R30" i="13"/>
  <c r="I37" i="13"/>
  <c r="S40" i="13"/>
  <c r="H51" i="19"/>
  <c r="U61" i="10"/>
  <c r="U65" i="10" s="1"/>
  <c r="U61" i="11" s="1"/>
  <c r="U65" i="11" s="1"/>
  <c r="U61" i="12" s="1"/>
  <c r="U65" i="12" s="1"/>
  <c r="N49" i="13" s="1"/>
  <c r="S25" i="13"/>
  <c r="I22" i="13"/>
  <c r="Z42" i="13"/>
  <c r="Z7" i="13" s="1"/>
  <c r="I16" i="23"/>
  <c r="J17" i="24"/>
  <c r="I25" i="20"/>
  <c r="J38" i="20" s="1"/>
  <c r="J17" i="30"/>
  <c r="J18" i="30" s="1"/>
  <c r="I28" i="13"/>
  <c r="H52" i="19"/>
  <c r="U71" i="10"/>
  <c r="U75" i="10" s="1"/>
  <c r="U71" i="11" s="1"/>
  <c r="U75" i="11" s="1"/>
  <c r="U71" i="12" s="1"/>
  <c r="U75" i="12" s="1"/>
  <c r="N50" i="13" s="1"/>
  <c r="J40" i="13"/>
  <c r="T8" i="7"/>
  <c r="I23" i="13"/>
  <c r="J21" i="2"/>
  <c r="R70" i="1"/>
  <c r="J25" i="13"/>
  <c r="U42" i="13"/>
  <c r="U7" i="13" s="1"/>
  <c r="AJ35" i="13"/>
  <c r="S32" i="13"/>
  <c r="J35" i="13"/>
  <c r="I27" i="13"/>
  <c r="S30" i="13"/>
  <c r="M42" i="13"/>
  <c r="M7" i="13" s="1"/>
  <c r="T42" i="13"/>
  <c r="AJ25" i="13"/>
  <c r="I12" i="23"/>
  <c r="I33" i="13"/>
  <c r="T8" i="11"/>
  <c r="H23" i="15"/>
  <c r="I25" i="18"/>
  <c r="J38" i="18" s="1"/>
  <c r="H24" i="27"/>
  <c r="I25" i="30"/>
  <c r="J38" i="30" s="1"/>
  <c r="I10" i="19"/>
  <c r="G35" i="13"/>
  <c r="H35" i="13" s="1"/>
  <c r="B42" i="13"/>
  <c r="B7" i="13" s="1"/>
  <c r="G40" i="13"/>
  <c r="H40" i="13" s="1"/>
  <c r="H23" i="19"/>
  <c r="I25" i="21"/>
  <c r="J38" i="21" s="1"/>
  <c r="H22" i="13"/>
  <c r="H23" i="23"/>
  <c r="I25" i="25"/>
  <c r="J38" i="25" s="1"/>
  <c r="I27" i="27" l="1"/>
  <c r="J41" i="27" s="1"/>
  <c r="J42" i="27" s="1"/>
  <c r="I27" i="15"/>
  <c r="J41" i="15" s="1"/>
  <c r="I27" i="23"/>
  <c r="J41" i="23" s="1"/>
  <c r="I30" i="13"/>
  <c r="I40" i="13"/>
  <c r="J18" i="19"/>
  <c r="R42" i="13"/>
  <c r="R7" i="13"/>
  <c r="H53" i="19"/>
  <c r="H24" i="19"/>
  <c r="I27" i="19" s="1"/>
  <c r="J41" i="19" s="1"/>
  <c r="AJ42" i="13"/>
  <c r="T7" i="13"/>
  <c r="AJ7" i="13" s="1"/>
  <c r="J42" i="13"/>
  <c r="J7" i="13" s="1"/>
  <c r="S7" i="13" s="1"/>
  <c r="I25" i="13"/>
  <c r="S35" i="13"/>
  <c r="I35" i="13" s="1"/>
  <c r="I32" i="13"/>
  <c r="J39" i="30"/>
  <c r="J7" i="29" s="1"/>
  <c r="J18" i="29" s="1"/>
  <c r="J39" i="29" s="1"/>
  <c r="J7" i="28" s="1"/>
  <c r="J18" i="28" s="1"/>
  <c r="J39" i="28" s="1"/>
  <c r="J7" i="31" s="1"/>
  <c r="H51" i="15"/>
  <c r="J18" i="23"/>
  <c r="J53" i="2"/>
  <c r="O59" i="2"/>
  <c r="H52" i="15"/>
  <c r="G23" i="13" l="1"/>
  <c r="J55" i="2"/>
  <c r="E2" i="2" s="1"/>
  <c r="J18" i="31"/>
  <c r="J39" i="31" s="1"/>
  <c r="J7" i="25" s="1"/>
  <c r="J18" i="25" s="1"/>
  <c r="J39" i="25" s="1"/>
  <c r="J7" i="24" s="1"/>
  <c r="J18" i="24" s="1"/>
  <c r="J39" i="24" s="1"/>
  <c r="J7" i="32" s="1"/>
  <c r="J8" i="23"/>
  <c r="J19" i="23" s="1"/>
  <c r="J42" i="23" s="1"/>
  <c r="H53" i="15"/>
  <c r="S42" i="13"/>
  <c r="I42" i="13" s="1"/>
  <c r="O60" i="2"/>
  <c r="O61" i="2" s="1"/>
  <c r="O64" i="2" s="1"/>
  <c r="I7" i="13"/>
  <c r="J18" i="32" l="1"/>
  <c r="J39" i="32" s="1"/>
  <c r="J7" i="21" s="1"/>
  <c r="J18" i="21" s="1"/>
  <c r="J39" i="21" s="1"/>
  <c r="J7" i="20" s="1"/>
  <c r="J18" i="20" s="1"/>
  <c r="J39" i="20" s="1"/>
  <c r="J7" i="18" s="1"/>
  <c r="J8" i="19"/>
  <c r="J19" i="19" s="1"/>
  <c r="J42" i="19" s="1"/>
  <c r="H23" i="13"/>
  <c r="J21" i="3"/>
  <c r="R70" i="2"/>
  <c r="O59" i="3" l="1"/>
  <c r="J53" i="3"/>
  <c r="J8" i="15"/>
  <c r="J19" i="15" s="1"/>
  <c r="J42" i="15" s="1"/>
  <c r="J18" i="18"/>
  <c r="J39" i="18" s="1"/>
  <c r="J7" i="17" s="1"/>
  <c r="J18" i="17" s="1"/>
  <c r="J39" i="17" s="1"/>
  <c r="J7" i="16" s="1"/>
  <c r="J18" i="16" s="1"/>
  <c r="J39" i="16" s="1"/>
  <c r="O60" i="3" l="1"/>
  <c r="O61" i="3" s="1"/>
  <c r="O64" i="3" s="1"/>
  <c r="J55" i="3"/>
  <c r="E2" i="3" s="1"/>
  <c r="G24" i="13"/>
  <c r="J21" i="4" l="1"/>
  <c r="R70" i="3"/>
  <c r="H24" i="13"/>
  <c r="G25" i="13"/>
  <c r="J53" i="4" l="1"/>
  <c r="O59" i="4"/>
  <c r="G42" i="13"/>
  <c r="G7" i="13" s="1"/>
  <c r="H7" i="13" s="1"/>
  <c r="H25" i="13"/>
  <c r="H42" i="13" s="1"/>
  <c r="G27" i="13" l="1"/>
  <c r="H27" i="13" s="1"/>
  <c r="J55" i="4"/>
  <c r="E2" i="4" s="1"/>
  <c r="O60" i="4"/>
  <c r="O61" i="4" s="1"/>
  <c r="O64" i="4" s="1"/>
  <c r="J21" i="5" l="1"/>
  <c r="R70" i="4"/>
  <c r="O59" i="5" l="1"/>
  <c r="J53" i="5"/>
  <c r="J55" i="5" l="1"/>
  <c r="E2" i="5" s="1"/>
  <c r="G28" i="13"/>
  <c r="H28" i="13" s="1"/>
  <c r="O60" i="5"/>
  <c r="O61" i="5" s="1"/>
  <c r="O64" i="5" s="1"/>
  <c r="R70" i="5" l="1"/>
  <c r="J21" i="6"/>
  <c r="O59" i="6" l="1"/>
  <c r="J53" i="6"/>
  <c r="G29" i="13" l="1"/>
  <c r="H29" i="13" s="1"/>
  <c r="J55" i="6"/>
  <c r="E2" i="6" s="1"/>
  <c r="O60" i="6"/>
  <c r="O61" i="6" s="1"/>
  <c r="O64" i="6" s="1"/>
  <c r="R70" i="6" l="1"/>
  <c r="J21" i="7"/>
  <c r="O59" i="7" l="1"/>
  <c r="J53" i="7"/>
  <c r="J55" i="7" l="1"/>
  <c r="E2" i="7" s="1"/>
  <c r="G32" i="13"/>
  <c r="H32" i="13" s="1"/>
  <c r="O60" i="7"/>
  <c r="O61" i="7" s="1"/>
  <c r="O64" i="7" s="1"/>
  <c r="R70" i="7" l="1"/>
  <c r="J21" i="8"/>
  <c r="J53" i="8" l="1"/>
  <c r="O59" i="8"/>
  <c r="O60" i="8" l="1"/>
  <c r="O61" i="8" s="1"/>
  <c r="O64" i="8" s="1"/>
  <c r="G33" i="13"/>
  <c r="H33" i="13" s="1"/>
  <c r="J55" i="8"/>
  <c r="E2" i="8" s="1"/>
  <c r="R70" i="8" l="1"/>
  <c r="J21" i="9"/>
  <c r="O59" i="9" l="1"/>
  <c r="J53" i="9"/>
  <c r="J55" i="9" l="1"/>
  <c r="E2" i="9" s="1"/>
  <c r="G34" i="13"/>
  <c r="H34" i="13" s="1"/>
  <c r="O60" i="9"/>
  <c r="O61" i="9" s="1"/>
  <c r="O64" i="9" s="1"/>
  <c r="R70" i="9" l="1"/>
  <c r="J21" i="10"/>
  <c r="O59" i="10" l="1"/>
  <c r="J53" i="10"/>
  <c r="G37" i="13" l="1"/>
  <c r="H37" i="13" s="1"/>
  <c r="J55" i="10"/>
  <c r="E2" i="10" s="1"/>
  <c r="O60" i="10"/>
  <c r="O61" i="10" s="1"/>
  <c r="O64" i="10" s="1"/>
  <c r="R70" i="10" l="1"/>
  <c r="J21" i="11"/>
  <c r="O59" i="11" l="1"/>
  <c r="J53" i="11"/>
  <c r="J55" i="11" l="1"/>
  <c r="E2" i="11" s="1"/>
  <c r="G38" i="13"/>
  <c r="H38" i="13" s="1"/>
  <c r="O60" i="11"/>
  <c r="O61" i="11" s="1"/>
  <c r="O64" i="11" s="1"/>
  <c r="J21" i="12" l="1"/>
  <c r="R70" i="11"/>
  <c r="O59" i="12" l="1"/>
  <c r="J53" i="12"/>
  <c r="G39" i="13" l="1"/>
  <c r="H39" i="13" s="1"/>
  <c r="J55" i="12"/>
  <c r="O60" i="12"/>
  <c r="O61" i="12" s="1"/>
  <c r="O64" i="12" s="1"/>
  <c r="D9" i="13" l="1"/>
  <c r="N48" i="13" s="1"/>
  <c r="N58" i="13" s="1"/>
  <c r="E2" i="12"/>
  <c r="R70" i="12" s="1"/>
</calcChain>
</file>

<file path=xl/sharedStrings.xml><?xml version="1.0" encoding="utf-8"?>
<sst xmlns="http://schemas.openxmlformats.org/spreadsheetml/2006/main" count="5219" uniqueCount="484">
  <si>
    <t>RUNNING TOTALS</t>
  </si>
  <si>
    <t>11A</t>
  </si>
  <si>
    <t>15A</t>
  </si>
  <si>
    <t>20A</t>
  </si>
  <si>
    <t>Fees and</t>
  </si>
  <si>
    <t>Interest or</t>
  </si>
  <si>
    <t>Fees-</t>
  </si>
  <si>
    <t>Account</t>
  </si>
  <si>
    <t>Dues</t>
  </si>
  <si>
    <t xml:space="preserve">               SALARIES, WAGES, LOST TIME AND TAXABLE EXPENSES</t>
  </si>
  <si>
    <t>Reimbursed</t>
  </si>
  <si>
    <t>Education,</t>
  </si>
  <si>
    <t>Office</t>
  </si>
  <si>
    <t>Rents,</t>
  </si>
  <si>
    <t>Donations</t>
  </si>
  <si>
    <t>Fees</t>
  </si>
  <si>
    <t>Sundry</t>
  </si>
  <si>
    <t>Rents</t>
  </si>
  <si>
    <t>Transfers &amp;</t>
  </si>
  <si>
    <t>Date</t>
  </si>
  <si>
    <t>NAME</t>
  </si>
  <si>
    <t>Received</t>
  </si>
  <si>
    <t>Paid Out</t>
  </si>
  <si>
    <t>Other</t>
  </si>
  <si>
    <t>Withheld</t>
  </si>
  <si>
    <t>Officers &amp; L.U.</t>
  </si>
  <si>
    <t>Grievance</t>
  </si>
  <si>
    <t>Delegates</t>
  </si>
  <si>
    <t>All</t>
  </si>
  <si>
    <t>Per Capita</t>
  </si>
  <si>
    <t>Expenses</t>
  </si>
  <si>
    <t>and</t>
  </si>
  <si>
    <t>Taxes</t>
  </si>
  <si>
    <t>Professional</t>
  </si>
  <si>
    <t>Explanation</t>
  </si>
  <si>
    <t>&amp; Dues</t>
  </si>
  <si>
    <t>Refund</t>
  </si>
  <si>
    <t>Receipts</t>
  </si>
  <si>
    <t>Rec'd</t>
  </si>
  <si>
    <t>Collected</t>
  </si>
  <si>
    <t>Assets Sold</t>
  </si>
  <si>
    <t>No.</t>
  </si>
  <si>
    <t>Paid Employees</t>
  </si>
  <si>
    <t>Committee</t>
  </si>
  <si>
    <t>Others</t>
  </si>
  <si>
    <t>and Supplies</t>
  </si>
  <si>
    <t>Repairs</t>
  </si>
  <si>
    <t>Flowers</t>
  </si>
  <si>
    <t>Paid</t>
  </si>
  <si>
    <t>Remittance</t>
  </si>
  <si>
    <t>Assets Purchased</t>
  </si>
  <si>
    <t>Month</t>
  </si>
  <si>
    <t>Page No.</t>
  </si>
  <si>
    <t>RECEIPTS</t>
  </si>
  <si>
    <t xml:space="preserve">    DISBURSEMENTS</t>
  </si>
  <si>
    <t>LOCAL UNION INCOME</t>
  </si>
  <si>
    <t>EXPLANATION</t>
  </si>
  <si>
    <t>TAX AND OTHER DEDUCTIONS</t>
  </si>
  <si>
    <t>BALANCE BROUGHT FORWARD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</si>
  <si>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</si>
  <si>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</si>
  <si>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</si>
  <si>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</si>
  <si>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</si>
  <si>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</si>
  <si>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</si>
  <si>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</si>
  <si>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</si>
  <si>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</si>
  <si>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</si>
  <si>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</si>
  <si>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</si>
  <si>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</si>
  <si>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</si>
  <si>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</si>
  <si>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</si>
  <si>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</si>
  <si>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</si>
  <si>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</si>
  <si>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</si>
  <si>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</si>
  <si>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</si>
  <si>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</si>
  <si>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</si>
  <si>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</si>
  <si>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</si>
  <si>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</si>
  <si>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</si>
  <si>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</si>
  <si>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</si>
  <si>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>TOTALS CARRIED FORWARD</t>
  </si>
  <si>
    <t>JAN</t>
  </si>
  <si>
    <t>FEB</t>
  </si>
  <si>
    <t>MAR</t>
  </si>
  <si>
    <t>1st QTR</t>
  </si>
  <si>
    <t>APR</t>
  </si>
  <si>
    <t>MAY</t>
  </si>
  <si>
    <t>JUN</t>
  </si>
  <si>
    <t>2nd QTR</t>
  </si>
  <si>
    <t>JUL</t>
  </si>
  <si>
    <t>AUG</t>
  </si>
  <si>
    <t>SEP</t>
  </si>
  <si>
    <t>3rd QTR</t>
  </si>
  <si>
    <t>OCT</t>
  </si>
  <si>
    <t>NOV</t>
  </si>
  <si>
    <t>DEC</t>
  </si>
  <si>
    <t>4th QTR</t>
  </si>
  <si>
    <t>TOTALS</t>
  </si>
  <si>
    <t>Total</t>
  </si>
  <si>
    <t>11 - 15A</t>
  </si>
  <si>
    <t>Total W/H</t>
  </si>
  <si>
    <t>and Paid</t>
  </si>
  <si>
    <t>10 - 15A</t>
  </si>
  <si>
    <t>ERROR</t>
  </si>
  <si>
    <t>DISBURS</t>
  </si>
  <si>
    <t>Book Balance as of 1/31</t>
  </si>
  <si>
    <t>Beginning</t>
  </si>
  <si>
    <t>Ending</t>
  </si>
  <si>
    <t>Book Balance as of 2/28</t>
  </si>
  <si>
    <t>Book Balance as of 3/31</t>
  </si>
  <si>
    <t>Book Balance as of 4/30</t>
  </si>
  <si>
    <t>Book Balance as of 5/31</t>
  </si>
  <si>
    <t>Book Balance as of 6/30</t>
  </si>
  <si>
    <t>Book Balance as of 7/31</t>
  </si>
  <si>
    <t>Book Balance as of 9/30</t>
  </si>
  <si>
    <t>Book Balance as of 10/31</t>
  </si>
  <si>
    <t>Book Balance as of 11/30</t>
  </si>
  <si>
    <t>Book Balance as of 12/31</t>
  </si>
  <si>
    <t>BOOK BALANCE</t>
  </si>
  <si>
    <t>RECONCILEMENT</t>
  </si>
  <si>
    <t>AMOUNT</t>
  </si>
  <si>
    <t>TOTAL RECEIPTS</t>
  </si>
  <si>
    <t>DEPOSITS IN TRANSIT</t>
  </si>
  <si>
    <t>TOTAL TO BE ACCOUNTED FOR</t>
  </si>
  <si>
    <t>TOTAL DISBURSEMENTS</t>
  </si>
  <si>
    <t>BANK ERRORS</t>
  </si>
  <si>
    <t>TOTAL</t>
  </si>
  <si>
    <t>Taxable</t>
  </si>
  <si>
    <t>Rec and</t>
  </si>
  <si>
    <t>Conf. Fees</t>
  </si>
  <si>
    <t>&amp; Supplies</t>
  </si>
  <si>
    <t>Utilities</t>
  </si>
  <si>
    <t>&amp; Repairs</t>
  </si>
  <si>
    <t>JANUARY</t>
  </si>
  <si>
    <t>1</t>
  </si>
  <si>
    <t>FEBRUARY</t>
  </si>
  <si>
    <t>ENDING BOOK BALANCE as of 2/28</t>
  </si>
  <si>
    <t>ENDING BANK BALANCE as of 2/28</t>
  </si>
  <si>
    <t>MARCH</t>
  </si>
  <si>
    <t>ENDING BOOK BALANCE as of 3/31</t>
  </si>
  <si>
    <t>ENDING BANK BALANCE as of 3/31</t>
  </si>
  <si>
    <t>APRIL</t>
  </si>
  <si>
    <t>ENDING BOOK BALANCE as of 4/30</t>
  </si>
  <si>
    <t>ENDING BANK BALANCE as of 4/30</t>
  </si>
  <si>
    <t>BEGINNING BOOK BALANCE as of 5/01</t>
  </si>
  <si>
    <t>ENDING BOOK BALANCE as of 5/31</t>
  </si>
  <si>
    <t>ENDING BANK BALANCE as of 5/31</t>
  </si>
  <si>
    <t>JUNE</t>
  </si>
  <si>
    <t>BEGINNING BOOK BALANCE as of 6/01</t>
  </si>
  <si>
    <t>ENDING BOOK BALANCE as of 6/30</t>
  </si>
  <si>
    <t>ENDING BANK BALANCE as of 6/30</t>
  </si>
  <si>
    <t>JULY</t>
  </si>
  <si>
    <t>BEGINNING BOOK BALANCE as of 7/01</t>
  </si>
  <si>
    <t>ENDING BOOK BALANCE as of 7/31</t>
  </si>
  <si>
    <t>ENDING BANK BALANCE as of 7/31</t>
  </si>
  <si>
    <t>AUGUST</t>
  </si>
  <si>
    <t>BEGINNING BOOK BALANCE as of 8/01</t>
  </si>
  <si>
    <t>ENDING BOOK BALANCE as of 8/31</t>
  </si>
  <si>
    <t>Book Balance as of 8/31</t>
  </si>
  <si>
    <t>ENDING BANK BALANCE as of 8/31</t>
  </si>
  <si>
    <t>SEPTEMBER</t>
  </si>
  <si>
    <t>BEGINNING BOOK BALANCE as of 9/01</t>
  </si>
  <si>
    <t>ENDING BOOK BALANCE as of 9/30</t>
  </si>
  <si>
    <t>ENDING BANK BALANCE as of 9/30</t>
  </si>
  <si>
    <t>OCTOBER</t>
  </si>
  <si>
    <t>BEGINNING BOOK BALANCE as of 10/01</t>
  </si>
  <si>
    <t>ENDING BOOK BALANCE as of 10/31</t>
  </si>
  <si>
    <t>ENDING BANK BALANCE as of 10/31</t>
  </si>
  <si>
    <t>NOVEMBER</t>
  </si>
  <si>
    <t>BEGINNING BOOK BALANCE as of 11/01</t>
  </si>
  <si>
    <t>ENDING BOOK BALANCE as of 11/30</t>
  </si>
  <si>
    <t>ENDING BANK BALANCE as of 11/30</t>
  </si>
  <si>
    <t>DECEMBER</t>
  </si>
  <si>
    <t>BEGINNING BOOK BALANCE as of 12/01</t>
  </si>
  <si>
    <t>ENDING BOOK BALANCE as of 12/31</t>
  </si>
  <si>
    <t>ENDING BANK BALANCE as of 12/31</t>
  </si>
  <si>
    <t>Conf Fees</t>
  </si>
  <si>
    <t>Utilities &amp;</t>
  </si>
  <si>
    <t>16 - 31</t>
  </si>
  <si>
    <t>Assets Pur</t>
  </si>
  <si>
    <t>BEGINNING BOOK BALANCE as of 3/01</t>
  </si>
  <si>
    <t>BEGINNING BOOK BALANCE as of 2/01</t>
  </si>
  <si>
    <t>( + OR - )</t>
  </si>
  <si>
    <t>BEGINNING BOOK BALANCE as of 4/01</t>
  </si>
  <si>
    <t>YEAR</t>
  </si>
  <si>
    <t>TO RECONCILE FOR THE MONTH, FILL IN THE YELLOW CELLS WITH THE CORRECT DATA</t>
  </si>
  <si>
    <t>THE ENDING BOOK BALANCE WILL AUTOMATICALLY START THE NEXT MONTH</t>
  </si>
  <si>
    <t>FILL IN THE ENDING BALANCES FOR EACH MONTH AND ADD THEM UP</t>
  </si>
  <si>
    <t>BEGINNING BOOK BALANCE as of 1/01</t>
  </si>
  <si>
    <t>ENDING BOOK BALANCE as of 1/31</t>
  </si>
  <si>
    <t>ENDING BANK BALANCE as of 1/31</t>
  </si>
  <si>
    <t xml:space="preserve">Interest </t>
  </si>
  <si>
    <t>or Rents</t>
  </si>
  <si>
    <t>Capita</t>
  </si>
  <si>
    <t>Per</t>
  </si>
  <si>
    <t>Profess</t>
  </si>
  <si>
    <t>ACCOUNT #</t>
  </si>
  <si>
    <t>BEGIN BAL</t>
  </si>
  <si>
    <t>DEPOSITS</t>
  </si>
  <si>
    <t>INTEREST</t>
  </si>
  <si>
    <t>DISBURSE</t>
  </si>
  <si>
    <t>AS OF 1/31</t>
  </si>
  <si>
    <t>SAVINGS 1</t>
  </si>
  <si>
    <t>SAVINGS 2</t>
  </si>
  <si>
    <t>SAVINGS 3</t>
  </si>
  <si>
    <t>SAVINGS 4</t>
  </si>
  <si>
    <t>FIXED ASSETS</t>
  </si>
  <si>
    <t>FIXED ASSETS 1/1</t>
  </si>
  <si>
    <t>AS OF 2/28</t>
  </si>
  <si>
    <t>AS OF 3/31</t>
  </si>
  <si>
    <t>AS OF 4/30</t>
  </si>
  <si>
    <t>AS OF 5/31</t>
  </si>
  <si>
    <t>AS OF 6/30</t>
  </si>
  <si>
    <t>AS OF 7/31</t>
  </si>
  <si>
    <t>AS OF 8/31</t>
  </si>
  <si>
    <t>AS OF 9/30</t>
  </si>
  <si>
    <t>AS OF 10/31</t>
  </si>
  <si>
    <t>AS OF 11/30</t>
  </si>
  <si>
    <t>AS OF 12/31</t>
  </si>
  <si>
    <t>BANK 1</t>
  </si>
  <si>
    <t>BANK 2</t>
  </si>
  <si>
    <t>BANK 3</t>
  </si>
  <si>
    <t>BANK 4</t>
  </si>
  <si>
    <t>Difference</t>
  </si>
  <si>
    <t xml:space="preserve">Federal </t>
  </si>
  <si>
    <t>Tax</t>
  </si>
  <si>
    <t xml:space="preserve"> </t>
  </si>
  <si>
    <t>Year</t>
  </si>
  <si>
    <t>BANK 5</t>
  </si>
  <si>
    <t>BANK 6</t>
  </si>
  <si>
    <t>BANK 7</t>
  </si>
  <si>
    <t>BANK 8</t>
  </si>
  <si>
    <t>BANK #1</t>
  </si>
  <si>
    <t>BANK #2</t>
  </si>
  <si>
    <t>BANK #3</t>
  </si>
  <si>
    <t>BANK #4</t>
  </si>
  <si>
    <t>SAVINGS 5</t>
  </si>
  <si>
    <t>SAVINGS 6</t>
  </si>
  <si>
    <t>SAVINGS 7</t>
  </si>
  <si>
    <t>SAVINGS 8</t>
  </si>
  <si>
    <t>January Sheet Only</t>
  </si>
  <si>
    <t>Individual</t>
  </si>
  <si>
    <t>WHEREVER THE YELLOW APPEARS YOU MAY HAVE TO ENTER VALUES OR TEXT</t>
  </si>
  <si>
    <t>DESCRIPTION</t>
  </si>
  <si>
    <t>Rec. &amp;</t>
  </si>
  <si>
    <t>Officers/LU</t>
  </si>
  <si>
    <t>Paid Emp.</t>
  </si>
  <si>
    <t>Federal</t>
  </si>
  <si>
    <t xml:space="preserve">Income </t>
  </si>
  <si>
    <t>Income</t>
  </si>
  <si>
    <t>EVERYTHING ELSE WILL AUTOMATICALLY UPDATE.</t>
  </si>
  <si>
    <t xml:space="preserve">THERE ARE ERROR CHECKS BETWEEN COLUMNS 9 AND 10 TO ENSURE THERE ARE NO ERRORS </t>
  </si>
  <si>
    <t>THIS ERROR CHECK WILL TELL THE AMOUNT THAT THE SIDES ARE OUT OF BALANCE</t>
  </si>
  <si>
    <t>Percentage</t>
  </si>
  <si>
    <t>January to December</t>
  </si>
  <si>
    <t>UNION DUES DEDUCTIONS</t>
  </si>
  <si>
    <t>LOCAL UNIONS ARE REQUIRED TO DEDUCT UNION DUES ON ALL SALARIES AND LOST TIME</t>
  </si>
  <si>
    <t>COLUMNS 15 &amp; 15A</t>
  </si>
  <si>
    <t>YOU WILL HAVE TO ENTER THE PER HOUR DUES AND PERCENTAGE DUES ACCORDING</t>
  </si>
  <si>
    <t>TO THE RATE YOUR LOCAL UNION IS DEDUCTING AND REMITTING</t>
  </si>
  <si>
    <t>SCENARIO #1</t>
  </si>
  <si>
    <t>DUES AT 1.45% TIMES THE GROSS EARNINGS PLUS 2 CENTS PER HOUR FOR ORGANIZING</t>
  </si>
  <si>
    <t>SCENARIO #2</t>
  </si>
  <si>
    <t>Bank Reconcilement</t>
  </si>
  <si>
    <t xml:space="preserve">FOR THE YEAR </t>
  </si>
  <si>
    <t>January</t>
  </si>
  <si>
    <t>Cash on hand at beginning of month per last report………………………………………………………</t>
  </si>
  <si>
    <t>……………..</t>
  </si>
  <si>
    <t xml:space="preserve">          ADD CASH RECEIVED DURING MONTH:</t>
  </si>
  <si>
    <t>Fees and dues refund…………………………………………………………………………</t>
  </si>
  <si>
    <t>Fees and dues collected……………………………………………………………………….</t>
  </si>
  <si>
    <t>Account transfers &amp; assets sold……………………………………………………………….</t>
  </si>
  <si>
    <t>Deductions:  taxes withheld……………………………………………………………………</t>
  </si>
  <si>
    <t xml:space="preserve">  </t>
  </si>
  <si>
    <t xml:space="preserve">Union dues withheld…………………………………………………….  </t>
  </si>
  <si>
    <t>Other……………………………………………………………………..</t>
  </si>
  <si>
    <t>TOTAL RECEIPTS………………………………………………………………………………….</t>
  </si>
  <si>
    <t>TOTAL TO BE ACCOUNTED FOR……………………………………………………………….</t>
  </si>
  <si>
    <r>
      <t xml:space="preserve">        </t>
    </r>
    <r>
      <rPr>
        <b/>
        <sz val="10"/>
        <rFont val="Arial"/>
        <family val="2"/>
      </rPr>
      <t>DEDUCT CASH DISBURSED:</t>
    </r>
  </si>
  <si>
    <t>Salaries, lost time &amp; taxable expenses</t>
  </si>
  <si>
    <t xml:space="preserve">     Officers………………………………………………………………………</t>
  </si>
  <si>
    <t xml:space="preserve">     Grievance Committee ………………………………………………………</t>
  </si>
  <si>
    <t xml:space="preserve">     Delegates and Others………………………………………………………</t>
  </si>
  <si>
    <t xml:space="preserve">     Taxable Expenses…………………………………………………………..</t>
  </si>
  <si>
    <t>Reimbursed individual expenses………………………………………………………………</t>
  </si>
  <si>
    <t>Education, recreation, and conference fees…………………………………………………</t>
  </si>
  <si>
    <t>Per Capita Fees………………………………………………………………………………..</t>
  </si>
  <si>
    <t>Office expenses &amp; supplies……………………………………………………………………</t>
  </si>
  <si>
    <t>Rent, utilities, repairs…………………………………………………………………………..</t>
  </si>
  <si>
    <t>Donations and flowers…………………………………………………………………………</t>
  </si>
  <si>
    <t>Taxes paid……………………………………………………………………………………..</t>
  </si>
  <si>
    <t>Professional fees………………………………………………………………………………</t>
  </si>
  <si>
    <t>Sundry Expenses………………………………………………………………………………</t>
  </si>
  <si>
    <t>Fees and dues remitted……………………………………………………………………….</t>
  </si>
  <si>
    <t>Account transfers &amp; assets purchased………………………………………………………</t>
  </si>
  <si>
    <r>
      <t xml:space="preserve">        </t>
    </r>
    <r>
      <rPr>
        <b/>
        <sz val="10"/>
        <rFont val="Arial"/>
        <family val="2"/>
      </rPr>
      <t>Total Disbursements…………………………………………………………………………………….</t>
    </r>
  </si>
  <si>
    <t>Cash balance at end of month……………………………………………………………………………….</t>
  </si>
  <si>
    <t xml:space="preserve">        We hereby certify that the foregoing cash statement is true and correct and represents a summary of    </t>
  </si>
  <si>
    <t>the cash transactions of this Local Union recorded in its books for the month covered.</t>
  </si>
  <si>
    <t xml:space="preserve">        The unpaid debts of this Local Union on the last day of this month amounted to</t>
  </si>
  <si>
    <t>Financial Secretary</t>
  </si>
  <si>
    <t>Treasurer</t>
  </si>
  <si>
    <t>Form No. 274</t>
  </si>
  <si>
    <t>ORIGINAL-to be given to Recording Secretary to become part of minutes of regular L.U. meeting</t>
  </si>
  <si>
    <t>DUPLICATE-to be kept in the files of Financial Secretary</t>
  </si>
  <si>
    <t>AUDITING COMMITTEE QUARTERLY REPORT</t>
  </si>
  <si>
    <t>AUDIT COVERING PERIOD FROM:</t>
  </si>
  <si>
    <t>October 1 to December 31</t>
  </si>
  <si>
    <t>4th Quarter</t>
  </si>
  <si>
    <t>RECEIPTS AND DISBURSEMENTS</t>
  </si>
  <si>
    <r>
      <t xml:space="preserve">          </t>
    </r>
    <r>
      <rPr>
        <b/>
        <sz val="10"/>
        <rFont val="Arial"/>
        <family val="2"/>
      </rPr>
      <t>ADD CASH RECEIVED DURING MONTH:</t>
    </r>
  </si>
  <si>
    <t>October</t>
  </si>
  <si>
    <t>November</t>
  </si>
  <si>
    <t>December</t>
  </si>
  <si>
    <t>Interest or rentals received……………………………………………………………………</t>
  </si>
  <si>
    <r>
      <t xml:space="preserve">          </t>
    </r>
    <r>
      <rPr>
        <b/>
        <sz val="10"/>
        <rFont val="Arial"/>
        <family val="2"/>
      </rPr>
      <t>DEDUCT CASH DISBURSED:</t>
    </r>
  </si>
  <si>
    <t>BANK RECONCILEMENT</t>
  </si>
  <si>
    <t>Bank Balance as of</t>
  </si>
  <si>
    <t>……………………..</t>
  </si>
  <si>
    <t>Plus Deposits or Cash on Hand……………………….</t>
  </si>
  <si>
    <t>Total………………………………………………………</t>
  </si>
  <si>
    <t>Actual Balance………………………………</t>
  </si>
  <si>
    <t>Savings Account(s)…………………………</t>
  </si>
  <si>
    <t>Other Investment(s)…………………………</t>
  </si>
  <si>
    <t>Total Cash in Banks………………………</t>
  </si>
  <si>
    <t>Note:  For other accounts, assets and liabilities use Form 265A</t>
  </si>
  <si>
    <t>(See Audit section of Financial Officers manual)</t>
  </si>
  <si>
    <t>Verification of Other Assets and Liabilities:</t>
  </si>
  <si>
    <t>We hereby certify that we have examined all the financial records of this Local Union</t>
  </si>
  <si>
    <t>TRUSTEE</t>
  </si>
  <si>
    <t>ORIGINAL - To be retained by Local Union, and become part of Minutes.</t>
  </si>
  <si>
    <t>DUPLICATE - To be sent to International Secretary-Treasurer</t>
  </si>
  <si>
    <t>July 1 to September 30</t>
  </si>
  <si>
    <t>3rd Quarter</t>
  </si>
  <si>
    <t>July</t>
  </si>
  <si>
    <t>August</t>
  </si>
  <si>
    <t>September</t>
  </si>
  <si>
    <t>April 1 to June 30</t>
  </si>
  <si>
    <t>2nd Quarter</t>
  </si>
  <si>
    <t>April</t>
  </si>
  <si>
    <t>May</t>
  </si>
  <si>
    <t>June</t>
  </si>
  <si>
    <t>January 1 to March 31</t>
  </si>
  <si>
    <t>1st Quarter</t>
  </si>
  <si>
    <t>February</t>
  </si>
  <si>
    <t>March</t>
  </si>
  <si>
    <t xml:space="preserve">        DEDUCT CASH DISBURSED:</t>
  </si>
  <si>
    <t>MONTHLY FINANCIAL STATEMENT</t>
  </si>
  <si>
    <t>FOR THE YEAR</t>
  </si>
  <si>
    <t>All Monthly Rpt Sheets</t>
  </si>
  <si>
    <t xml:space="preserve">NOTHING NEEDS TO BE IMPUTED IN THESE WORKBOOKS.  THEY WILL AUTOMATICALLY </t>
  </si>
  <si>
    <t>UPDATE FROM THE  CASH BOOK DETAIL.  BE SURE TO DOUBLE CHECK THAT YOUR ENDING</t>
  </si>
  <si>
    <t>BALANCES DO IN FACT MATCH YOUR FINANCIAL SECRETARY CASH BOOK BALANCE.</t>
  </si>
  <si>
    <t>All TrstRpt Sheets</t>
  </si>
  <si>
    <t>AND MONTHLY FINANCIAL REPORT.</t>
  </si>
  <si>
    <t>THE T. AUDITS ARE NOT TO BE SHOWN TO THE TRUSTEES UNTIL AFTER THE 3 MONTH</t>
  </si>
  <si>
    <t>AUDITS ARE COMPLETED.  THESE SHEETS ARE TO BE USED AS A GUIDE AND TO ASSIST</t>
  </si>
  <si>
    <t xml:space="preserve">IN DETERMINING ANY DISCREPANCIES.  ONCE THE AUDIT IS COMPLETE AND ALL ERRORS </t>
  </si>
  <si>
    <t>HAVE BEEN CORRECTED, THIS AUDIT SHEET CAN BE PRINTED OFF TO BE SUBMITTED TO</t>
  </si>
  <si>
    <t xml:space="preserve">INTERNATIONAL EITHER BY MAIL OR EMAIL (LUREPORTS@USW.ORG) AND ALSO SHOULD </t>
  </si>
  <si>
    <t>BE STAPLED INTO THE MINUTE BOOK ONCE REPORTED TO THE MEMBERSHIP.</t>
  </si>
  <si>
    <t>Sundry receipts……………………………………………………………………………….</t>
  </si>
  <si>
    <t>PAID TO IT'S MEMBERS.  ALL DEDUCTED UNION DUES MUST BE REMITTED TO INT'L.</t>
  </si>
  <si>
    <t>SECRETARY-TREASURER WITHIN SIXTY DAYS OF THE CLOSE OF EACH CALENDAR YEAR.</t>
  </si>
  <si>
    <t xml:space="preserve">THIS ANNUAL REPORT IS TO PRINTED AND FORWARDED TO THE INTERNATIONAL </t>
  </si>
  <si>
    <t>THE MINUTE BOOK ONCE IT HAS BEEN REPORTED TO THE MEMBERSHIP.</t>
  </si>
  <si>
    <t>MONTHLY MEMBERSHIP MEETING.  THIS MONTHLY REPORT IS ALSO TO BE STAPLED INTO</t>
  </si>
  <si>
    <t>THE MONTHLY FINANCIAL REPORT MUST BE PRINTED AND USED TO REPORT AT THE</t>
  </si>
  <si>
    <t>IF YOUR BOOK BANK IS OVER $1 MILLION YOU MUST CHANGE THE VIEW ON EACH SHEET</t>
  </si>
  <si>
    <t>TO AT LEAST 110% - VIEW - ZOOM - CUSTOM - ENTER "110"</t>
  </si>
  <si>
    <t>ADJUSTED BANK BALANCE as of 1/31</t>
  </si>
  <si>
    <t>ADJUSTED BANK BALANCE as of 2/28</t>
  </si>
  <si>
    <t>ADJUSTED BANK BALANCE as of 3/31</t>
  </si>
  <si>
    <t>ADJUSTED BANK BALANCE as of 4/30</t>
  </si>
  <si>
    <t>ADJUSTED BANK BALANCE as of 5/31</t>
  </si>
  <si>
    <t>ADJUSTED BANK BALANCE as of 6/30</t>
  </si>
  <si>
    <t>ADJUSTED BANK BALANCE as of 7/31</t>
  </si>
  <si>
    <t>ADJUSTED BANK BALANCE as of 8/31</t>
  </si>
  <si>
    <t>ADJUSTED BANK BALANCE as of 9/30</t>
  </si>
  <si>
    <t>ADJUSTED BANK BALANCE as of 10/31</t>
  </si>
  <si>
    <t>ADJUSTED BANK BALANCE as of 11/30</t>
  </si>
  <si>
    <t>ADJUSTED BANK BALANCE as of 12/31</t>
  </si>
  <si>
    <t>BEGINNING OF YEAR</t>
  </si>
  <si>
    <t>END OF YEAR</t>
  </si>
  <si>
    <t>Name of Bank &amp; Account</t>
  </si>
  <si>
    <t>Book Balance</t>
  </si>
  <si>
    <t>End of Year Bank Balance</t>
  </si>
  <si>
    <t>End of Year Book Balance</t>
  </si>
  <si>
    <t>Beginning Plus Year Purchases</t>
  </si>
  <si>
    <t>FINANCIAL SECRETARY'S CASH BOOK</t>
  </si>
  <si>
    <t>Mar 31</t>
  </si>
  <si>
    <t>June 30</t>
  </si>
  <si>
    <t>Sept 30</t>
  </si>
  <si>
    <t>Dec 31</t>
  </si>
  <si>
    <t xml:space="preserve">Month of </t>
  </si>
  <si>
    <t>Savings Accounts</t>
  </si>
  <si>
    <t>ENTER IN THE BANK NAME, BANK ACCT NUMBER AND THE DESCRIPTION</t>
  </si>
  <si>
    <t>ENTER IN THE DECEMBER 31ST PREVIOUS BALANCE.</t>
  </si>
  <si>
    <t xml:space="preserve">EACH MONTH THE PREVIOUS MONTH'S ENDING BALANCE WILL POPULATE IN THE </t>
  </si>
  <si>
    <t>BEGINNING MONTH BALANCE.  ENTER ANY DEPOSITS, INTEREST OR DISBURSEMENTS</t>
  </si>
  <si>
    <t>FOR THE MONTH.  DO NOT ENTER A NEGATIVE FOR THE DISBURSEMENTS.</t>
  </si>
  <si>
    <t xml:space="preserve">BANK DETAILS, (NAME, NUMBER AND DESCRIPTION) IN THE MONTH OF </t>
  </si>
  <si>
    <t xml:space="preserve">JANUARY.  DO NOT ENTER ANYTHING INTO THE BEGINNING MONTH CELL.  </t>
  </si>
  <si>
    <t xml:space="preserve">THERE IS A RECAP SHEET THAT YOU DO NOT NEED TO DO ANYTHING EXCEPT TO UPDATE </t>
  </si>
  <si>
    <t>THE FIXED ASSET AMOUNT.</t>
  </si>
  <si>
    <t>1-JAN-</t>
  </si>
  <si>
    <t>31-DEC-</t>
  </si>
  <si>
    <t>Cash on hand at beginning of month per last report………………………………………………………………</t>
  </si>
  <si>
    <t>Fees and dues refund……………………………………………………………………………….</t>
  </si>
  <si>
    <t>Sundry receipts……………………………………………………………………………………..</t>
  </si>
  <si>
    <t>Interest or rentals received………………………………………………………………………..</t>
  </si>
  <si>
    <t>Fees and dues collected…………………………………………………………………………..</t>
  </si>
  <si>
    <t>Account transfers &amp; assets sold…………………………………………………………………</t>
  </si>
  <si>
    <t>Deductions:  taxes withheld……………………………………………………………………….</t>
  </si>
  <si>
    <t>Union dues withheld……………………………………………………..</t>
  </si>
  <si>
    <t>Other……………………………………………………………………….</t>
  </si>
  <si>
    <t>TOTAL RECEIPTS……………………………………………………………………………………..</t>
  </si>
  <si>
    <t>TOTAL TO BE ACCOUNTED FOR…………………………………………………………………..</t>
  </si>
  <si>
    <t xml:space="preserve">     Officers……………………………………………………………..</t>
  </si>
  <si>
    <t xml:space="preserve">     Grievance Committee……………………………………………..</t>
  </si>
  <si>
    <t xml:space="preserve">     Delegates and Others……………………………………………..</t>
  </si>
  <si>
    <t xml:space="preserve">     Taxable Expenses…………………………………………………</t>
  </si>
  <si>
    <t>TOTAL…………………………………………………………………………………..</t>
  </si>
  <si>
    <t>Reimbursed individual expenses………………………………………………………………….</t>
  </si>
  <si>
    <t>Education, recreation, and conference fees……………………………………………………..</t>
  </si>
  <si>
    <t>Per Capita fees……………………………………………………………………………………..</t>
  </si>
  <si>
    <t>Office expenses &amp; supplies………………………………………………………………………..</t>
  </si>
  <si>
    <t>Rent, utilities, repairs……………………………………………………………………………….</t>
  </si>
  <si>
    <t>Donations and flowers………………………………………………………………………………</t>
  </si>
  <si>
    <t>Taxes paid…………………………………………………………………………………………..</t>
  </si>
  <si>
    <t>Professional fees…………………………………………………………………………………..</t>
  </si>
  <si>
    <t>Sundry expenses…………………………………………………………………………………..</t>
  </si>
  <si>
    <t>Fees and dues remitted……………………………………………………………………………</t>
  </si>
  <si>
    <t>Account transfers &amp; assets purchased………………………………………………………….</t>
  </si>
  <si>
    <t>TOTAL DISBURSEMENTS……………………………………………………………………………</t>
  </si>
  <si>
    <t>Cash balance at end of month………………………………………………………………………………….</t>
  </si>
  <si>
    <t>AR251 - Annual Rpt</t>
  </si>
  <si>
    <t>FORMER PACE LOCALS - PER CAPITA DUES PLUS 2 CENTS PER HOUR FOR ORGANIZING</t>
  </si>
  <si>
    <t>YOU MUST COMPLETE THE YELLOW CELLS FOR ALL SAVINGS, CDs, ETC.</t>
  </si>
  <si>
    <t>NOTE:  DESCRIPTION WILL AUTOMATICALLY POPULATE IN YOUR AR251</t>
  </si>
  <si>
    <t>IF YOU OPEN A NEW SAVINGS, CD, ETC. WITHIN THE YEAR YOU MUST ENTER IN THE</t>
  </si>
  <si>
    <t>AT THE END OF EACH MONTH, YOU MUST LIST ALL OUTSTANDING CHECKS</t>
  </si>
  <si>
    <t>THE TOTALS WILL AUTOMATICALLY APPEAR IN THE "OUTSTANDING CHECKS" CELL</t>
  </si>
  <si>
    <t>DIRECTIONS FOR US 1 PAGE CASH BOOKS FOR FINANCIAL SECRETARY</t>
  </si>
  <si>
    <t>FICA</t>
  </si>
  <si>
    <t>State</t>
  </si>
  <si>
    <t>Check</t>
  </si>
  <si>
    <t>(Social</t>
  </si>
  <si>
    <t>Medicare</t>
  </si>
  <si>
    <t>Security)</t>
  </si>
  <si>
    <t>Per Hour</t>
  </si>
  <si>
    <t>DEPOSITS &amp; CHECKS</t>
  </si>
  <si>
    <t>OUTSTANDING CHECKS</t>
  </si>
  <si>
    <t>CHECK #</t>
  </si>
  <si>
    <t>TOTAL OUTSTANDING CHECKS</t>
  </si>
  <si>
    <t>Total O/S Checks</t>
  </si>
  <si>
    <t>Less Outstanding Checks &amp; Deposits Not Credited….</t>
  </si>
  <si>
    <t>Form No. 265</t>
  </si>
  <si>
    <t>DEPOSITS AND CHECKS</t>
  </si>
  <si>
    <t>CHECKING</t>
  </si>
  <si>
    <t>CHECKING ACCOUNT</t>
  </si>
  <si>
    <t>Less O/S Checks</t>
  </si>
  <si>
    <t>SAVINGS, STOCKS, BONDS, CDs</t>
  </si>
  <si>
    <t>UNITED STEELWORKERS - LOCAL UNION</t>
  </si>
  <si>
    <t>Deposits in Transit</t>
  </si>
  <si>
    <t>START BY INSERTING THE CORRECT BEGINNING BOOK BALANCE IN J-21</t>
  </si>
  <si>
    <t>ENTER THE CURRENT VALUE OF YOUR FIXED ASSETS IN CELL K-2</t>
  </si>
  <si>
    <t>ENTER THE CURRENT YEAR IN CELL  E-11</t>
  </si>
  <si>
    <t>CLICK ON CELL H-10, HIT F2 KEY AND ADD YOUR LOCAL NUMBER - EXAMPLE 01-4235</t>
  </si>
  <si>
    <t>BEGIN PUTTING DATA INTO SHEET BEGINNING WITH CELL B-22</t>
  </si>
  <si>
    <t>CELL S-7 AUTOMATICALLY ADDS COLUMNS 11 - 15A, DEDUCTIONS</t>
  </si>
  <si>
    <t>CELL T-7 AUTOMATICALLY ADDS COLUMNS 16 - 31, DISBURSEMENTS</t>
  </si>
  <si>
    <t>CELL T-8  IS AN INTERNAL CHECK TO MAKE SURE ONE SIDE BALANCES WITH THE OTHER SIDE</t>
  </si>
  <si>
    <t>AND SHOULD BE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</si>
</sst>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m/d"/>
    <numFmt numFmtId="167" formatCode="&quot;$&quot;#,##0.00"/>
  </numFmts>
  <fonts count="19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10"/>
      <name val="Times New Roman"/>
      <family val="1"/>
    </font>
    <font>
      <sz val="8"/>
      <color indexed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i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0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double">
        <color indexed="12"/>
      </bottom>
      <diagonal/>
    </border>
    <border>
      <left/>
      <right style="thin">
        <color indexed="12"/>
      </right>
      <top/>
      <bottom style="double">
        <color indexed="12"/>
      </bottom>
      <diagonal/>
    </border>
    <border>
      <left/>
      <right style="thin">
        <color indexed="10"/>
      </right>
      <top/>
      <bottom style="thin">
        <color indexed="12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double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double">
        <color indexed="12"/>
      </bottom>
      <diagonal/>
    </border>
    <border>
      <left style="thin">
        <color indexed="10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/>
      <bottom style="double">
        <color indexed="8"/>
      </bottom>
      <diagonal/>
    </border>
    <border>
      <left style="thin">
        <color indexed="10"/>
      </left>
      <right style="thin">
        <color indexed="39"/>
      </right>
      <top style="double">
        <color indexed="12"/>
      </top>
      <bottom style="thin">
        <color indexed="12"/>
      </bottom>
      <diagonal/>
    </border>
    <border>
      <left/>
      <right/>
      <top style="double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 style="thin">
        <color indexed="12"/>
      </right>
      <top/>
      <bottom style="double">
        <color indexed="8"/>
      </bottom>
      <diagonal/>
    </border>
    <border>
      <left style="thin">
        <color indexed="12"/>
      </left>
      <right style="thin">
        <color indexed="12"/>
      </right>
      <top/>
      <bottom style="double">
        <color indexed="8"/>
      </bottom>
      <diagonal/>
    </border>
    <border>
      <left style="thin">
        <color indexed="10"/>
      </left>
      <right style="thin">
        <color indexed="12"/>
      </right>
      <top/>
      <bottom style="thin">
        <color indexed="12"/>
      </bottom>
      <diagonal/>
    </border>
    <border>
      <left style="thin">
        <color indexed="10"/>
      </left>
      <right style="thin">
        <color indexed="39"/>
      </right>
      <top/>
      <bottom style="thin">
        <color indexed="12"/>
      </bottom>
      <diagonal/>
    </border>
    <border>
      <left style="thin">
        <color indexed="10"/>
      </left>
      <right style="thin">
        <color indexed="10"/>
      </right>
      <top/>
      <bottom style="thin">
        <color indexed="12"/>
      </bottom>
      <diagonal/>
    </border>
    <border>
      <left style="thin">
        <color indexed="10"/>
      </left>
      <right/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0"/>
      </right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39"/>
      </left>
      <right style="thin">
        <color indexed="39"/>
      </right>
      <top style="double">
        <color indexed="12"/>
      </top>
      <bottom style="thin">
        <color indexed="12"/>
      </bottom>
      <diagonal/>
    </border>
    <border>
      <left style="thin">
        <color indexed="39"/>
      </left>
      <right style="double">
        <color indexed="39"/>
      </right>
      <top style="double">
        <color indexed="12"/>
      </top>
      <bottom style="thin">
        <color indexed="12"/>
      </bottom>
      <diagonal/>
    </border>
    <border>
      <left style="thin">
        <color indexed="39"/>
      </left>
      <right/>
      <top style="double">
        <color indexed="12"/>
      </top>
      <bottom style="thin">
        <color indexed="12"/>
      </bottom>
      <diagonal/>
    </border>
    <border>
      <left/>
      <right style="thin">
        <color indexed="39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 style="double">
        <color indexed="8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double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0"/>
      </bottom>
      <diagonal/>
    </border>
    <border>
      <left/>
      <right style="double">
        <color indexed="12"/>
      </right>
      <top/>
      <bottom/>
      <diagonal/>
    </border>
    <border>
      <left/>
      <right/>
      <top style="double">
        <color indexed="12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/>
      <top style="double">
        <color indexed="8"/>
      </top>
      <bottom/>
      <diagonal/>
    </border>
    <border>
      <left style="thin">
        <color indexed="10"/>
      </left>
      <right style="thin">
        <color indexed="10"/>
      </right>
      <top style="double">
        <color indexed="8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10"/>
      </left>
      <right/>
      <top style="double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double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10"/>
      </right>
      <top style="double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2"/>
      </left>
      <right style="thin">
        <color indexed="10"/>
      </right>
      <top style="thin">
        <color rgb="FFFF0000"/>
      </top>
      <bottom style="double">
        <color indexed="12"/>
      </bottom>
      <diagonal/>
    </border>
    <border>
      <left/>
      <right style="thin">
        <color indexed="10"/>
      </right>
      <top style="thin">
        <color rgb="FFFF0000"/>
      </top>
      <bottom style="double">
        <color indexed="12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double">
        <color indexed="12"/>
      </bottom>
      <diagonal/>
    </border>
    <border>
      <left/>
      <right style="thin">
        <color indexed="12"/>
      </right>
      <top style="thin">
        <color rgb="FFFF0000"/>
      </top>
      <bottom style="double">
        <color indexed="12"/>
      </bottom>
      <diagonal/>
    </border>
    <border>
      <left style="thin">
        <color indexed="12"/>
      </left>
      <right style="thin">
        <color indexed="12"/>
      </right>
      <top style="thin">
        <color rgb="FFFF0000"/>
      </top>
      <bottom style="double">
        <color indexed="12"/>
      </bottom>
      <diagonal/>
    </border>
    <border>
      <left/>
      <right style="double">
        <color indexed="12"/>
      </right>
      <top style="thin">
        <color rgb="FFFF0000"/>
      </top>
      <bottom style="double">
        <color indexed="12"/>
      </bottom>
      <diagonal/>
    </border>
    <border>
      <left style="thin">
        <color indexed="10"/>
      </left>
      <right style="thin">
        <color indexed="12"/>
      </right>
      <top style="thin">
        <color rgb="FFFF0000"/>
      </top>
      <bottom style="double">
        <color indexed="12"/>
      </bottom>
      <diagonal/>
    </border>
    <border>
      <left style="thin">
        <color indexed="10"/>
      </left>
      <right/>
      <top style="thin">
        <color rgb="FFFF0000"/>
      </top>
      <bottom style="double">
        <color indexed="12"/>
      </bottom>
      <diagonal/>
    </border>
    <border>
      <left style="thin">
        <color indexed="10"/>
      </left>
      <right style="thin">
        <color indexed="39"/>
      </right>
      <top style="thin">
        <color rgb="FFFF0000"/>
      </top>
      <bottom style="double">
        <color indexed="12"/>
      </bottom>
      <diagonal/>
    </border>
    <border>
      <left/>
      <right/>
      <top style="thin">
        <color rgb="FFFF0000"/>
      </top>
      <bottom style="double">
        <color indexed="12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/>
      <right style="thin">
        <color indexed="12"/>
      </right>
      <top style="double">
        <color indexed="12"/>
      </top>
      <bottom style="double">
        <color indexed="12"/>
      </bottom>
      <diagonal/>
    </border>
    <border>
      <left/>
      <right style="thin">
        <color indexed="10"/>
      </right>
      <top style="double">
        <color indexed="12"/>
      </top>
      <bottom style="double">
        <color indexed="12"/>
      </bottom>
      <diagonal/>
    </border>
    <border>
      <left style="thin">
        <color indexed="10"/>
      </left>
      <right style="thin">
        <color indexed="12"/>
      </right>
      <top style="double">
        <color indexed="12"/>
      </top>
      <bottom style="double">
        <color indexed="12"/>
      </bottom>
      <diagonal/>
    </border>
    <border>
      <left style="thin">
        <color indexed="10"/>
      </left>
      <right style="thin">
        <color indexed="10"/>
      </right>
      <top style="double">
        <color indexed="12"/>
      </top>
      <bottom style="double">
        <color indexed="12"/>
      </bottom>
      <diagonal/>
    </border>
    <border>
      <left style="thin">
        <color indexed="10"/>
      </left>
      <right style="thin">
        <color indexed="39"/>
      </right>
      <top style="double">
        <color indexed="12"/>
      </top>
      <bottom style="double">
        <color indexed="1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10"/>
      </left>
      <right style="thin">
        <color indexed="39"/>
      </right>
      <top style="double">
        <color indexed="12"/>
      </top>
      <bottom/>
      <diagonal/>
    </border>
    <border>
      <left/>
      <right style="thin">
        <color indexed="12"/>
      </right>
      <top style="double">
        <color indexed="12"/>
      </top>
      <bottom/>
      <diagonal/>
    </border>
    <border>
      <left style="thin">
        <color indexed="39"/>
      </left>
      <right/>
      <top style="double">
        <color indexed="12"/>
      </top>
      <bottom/>
      <diagonal/>
    </border>
    <border>
      <left/>
      <right style="thin">
        <color indexed="39"/>
      </right>
      <top style="double">
        <color indexed="12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10"/>
      </right>
      <top style="double">
        <color indexed="8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/>
      <right style="double">
        <color indexed="12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2"/>
      </top>
      <bottom style="thin">
        <color indexed="10"/>
      </bottom>
      <diagonal/>
    </border>
    <border>
      <left/>
      <right style="thin">
        <color indexed="12"/>
      </right>
      <top style="thin">
        <color indexed="12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shrinkToFit="1"/>
    </xf>
    <xf numFmtId="8" fontId="1" fillId="0" borderId="6" xfId="0" applyNumberFormat="1" applyFont="1" applyBorder="1" applyAlignment="1" applyProtection="1">
      <alignment horizontal="center" shrinkToFit="1"/>
    </xf>
    <xf numFmtId="0" fontId="2" fillId="0" borderId="5" xfId="0" applyFont="1" applyBorder="1" applyAlignment="1" applyProtection="1">
      <alignment horizontal="center" shrinkToFit="1"/>
    </xf>
    <xf numFmtId="0" fontId="2" fillId="0" borderId="6" xfId="0" applyFont="1" applyBorder="1" applyAlignment="1" applyProtection="1">
      <alignment horizontal="center" shrinkToFit="1"/>
    </xf>
    <xf numFmtId="0" fontId="3" fillId="0" borderId="0" xfId="0" applyFont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" fillId="0" borderId="1" xfId="0" applyFont="1" applyBorder="1" applyAlignment="1" applyProtection="1">
      <alignment horizontal="center" shrinkToFit="1"/>
    </xf>
    <xf numFmtId="0" fontId="1" fillId="0" borderId="2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 shrinkToFit="1"/>
    </xf>
    <xf numFmtId="49" fontId="5" fillId="0" borderId="0" xfId="0" applyNumberFormat="1" applyFont="1"/>
    <xf numFmtId="49" fontId="5" fillId="2" borderId="0" xfId="0" applyNumberFormat="1" applyFont="1" applyFill="1"/>
    <xf numFmtId="0" fontId="5" fillId="0" borderId="0" xfId="0" applyFont="1"/>
    <xf numFmtId="0" fontId="6" fillId="0" borderId="0" xfId="0" applyFont="1"/>
    <xf numFmtId="0" fontId="2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2" fillId="0" borderId="13" xfId="0" applyFont="1" applyBorder="1" applyProtection="1"/>
    <xf numFmtId="0" fontId="2" fillId="0" borderId="13" xfId="0" applyFont="1" applyBorder="1" applyAlignment="1" applyProtection="1">
      <alignment horizontal="center"/>
    </xf>
    <xf numFmtId="2" fontId="2" fillId="0" borderId="7" xfId="0" applyNumberFormat="1" applyFont="1" applyBorder="1" applyProtection="1"/>
    <xf numFmtId="2" fontId="5" fillId="0" borderId="0" xfId="0" applyNumberFormat="1" applyFont="1" applyProtection="1"/>
    <xf numFmtId="0" fontId="2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18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19" xfId="0" applyFont="1" applyBorder="1" applyProtection="1"/>
    <xf numFmtId="0" fontId="2" fillId="0" borderId="20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2" xfId="0" applyFont="1" applyBorder="1" applyProtection="1"/>
    <xf numFmtId="7" fontId="2" fillId="0" borderId="7" xfId="0" applyNumberFormat="1" applyFont="1" applyBorder="1" applyProtection="1"/>
    <xf numFmtId="2" fontId="1" fillId="0" borderId="12" xfId="0" applyNumberFormat="1" applyFont="1" applyBorder="1" applyProtection="1"/>
    <xf numFmtId="2" fontId="9" fillId="0" borderId="0" xfId="0" applyNumberFormat="1" applyFont="1" applyProtection="1"/>
    <xf numFmtId="2" fontId="5" fillId="0" borderId="0" xfId="0" applyNumberFormat="1" applyFont="1" applyBorder="1" applyProtection="1"/>
    <xf numFmtId="0" fontId="2" fillId="0" borderId="27" xfId="0" applyFont="1" applyBorder="1" applyProtection="1"/>
    <xf numFmtId="49" fontId="2" fillId="0" borderId="0" xfId="0" applyNumberFormat="1" applyFont="1" applyAlignment="1" applyProtection="1">
      <alignment horizontal="center"/>
    </xf>
    <xf numFmtId="166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4" fontId="1" fillId="0" borderId="12" xfId="0" applyNumberFormat="1" applyFont="1" applyBorder="1" applyProtection="1"/>
    <xf numFmtId="4" fontId="8" fillId="0" borderId="29" xfId="0" applyNumberFormat="1" applyFont="1" applyBorder="1" applyAlignment="1" applyProtection="1">
      <alignment horizontal="center"/>
    </xf>
    <xf numFmtId="4" fontId="8" fillId="0" borderId="7" xfId="0" applyNumberFormat="1" applyFont="1" applyBorder="1" applyAlignment="1" applyProtection="1">
      <alignment horizontal="center"/>
    </xf>
    <xf numFmtId="4" fontId="8" fillId="0" borderId="30" xfId="0" applyNumberFormat="1" applyFont="1" applyBorder="1" applyAlignment="1" applyProtection="1">
      <alignment horizontal="center"/>
    </xf>
    <xf numFmtId="4" fontId="1" fillId="0" borderId="7" xfId="0" applyNumberFormat="1" applyFont="1" applyBorder="1" applyProtection="1"/>
    <xf numFmtId="4" fontId="1" fillId="0" borderId="0" xfId="0" applyNumberFormat="1" applyFont="1"/>
    <xf numFmtId="4" fontId="2" fillId="0" borderId="0" xfId="0" applyNumberFormat="1" applyFont="1" applyProtection="1"/>
    <xf numFmtId="4" fontId="2" fillId="0" borderId="0" xfId="0" applyNumberFormat="1" applyFont="1" applyAlignment="1" applyProtection="1">
      <alignment horizontal="right"/>
    </xf>
    <xf numFmtId="4" fontId="5" fillId="0" borderId="0" xfId="0" applyNumberFormat="1" applyFont="1"/>
    <xf numFmtId="166" fontId="2" fillId="0" borderId="0" xfId="0" applyNumberFormat="1" applyFont="1" applyAlignment="1" applyProtection="1">
      <alignment horizontal="center"/>
    </xf>
    <xf numFmtId="49" fontId="1" fillId="0" borderId="17" xfId="0" applyNumberFormat="1" applyFont="1" applyBorder="1" applyAlignment="1" applyProtection="1">
      <alignment horizontal="center"/>
    </xf>
    <xf numFmtId="166" fontId="2" fillId="0" borderId="8" xfId="0" applyNumberFormat="1" applyFont="1" applyBorder="1" applyAlignment="1" applyProtection="1">
      <alignment horizontal="center"/>
    </xf>
    <xf numFmtId="166" fontId="2" fillId="0" borderId="18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19" xfId="0" applyNumberFormat="1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left"/>
    </xf>
    <xf numFmtId="0" fontId="2" fillId="0" borderId="25" xfId="0" applyFont="1" applyBorder="1" applyProtection="1"/>
    <xf numFmtId="0" fontId="2" fillId="0" borderId="8" xfId="0" applyFont="1" applyBorder="1" applyAlignment="1" applyProtection="1">
      <alignment horizontal="left"/>
    </xf>
    <xf numFmtId="0" fontId="2" fillId="0" borderId="40" xfId="0" applyFont="1" applyBorder="1" applyProtection="1"/>
    <xf numFmtId="4" fontId="2" fillId="0" borderId="1" xfId="0" applyNumberFormat="1" applyFont="1" applyBorder="1" applyProtection="1"/>
    <xf numFmtId="0" fontId="2" fillId="0" borderId="42" xfId="0" applyFont="1" applyBorder="1" applyProtection="1"/>
    <xf numFmtId="4" fontId="2" fillId="0" borderId="42" xfId="0" applyNumberFormat="1" applyFont="1" applyBorder="1" applyProtection="1"/>
    <xf numFmtId="4" fontId="2" fillId="0" borderId="42" xfId="0" applyNumberFormat="1" applyFont="1" applyBorder="1" applyAlignment="1" applyProtection="1">
      <alignment horizontal="center"/>
    </xf>
    <xf numFmtId="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66" fontId="2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6" fontId="2" fillId="0" borderId="43" xfId="0" applyNumberFormat="1" applyFont="1" applyBorder="1" applyProtection="1">
      <protection locked="0"/>
    </xf>
    <xf numFmtId="0" fontId="2" fillId="0" borderId="44" xfId="0" applyFont="1" applyBorder="1" applyProtection="1"/>
    <xf numFmtId="0" fontId="2" fillId="0" borderId="45" xfId="0" applyFont="1" applyBorder="1" applyProtection="1"/>
    <xf numFmtId="0" fontId="2" fillId="0" borderId="46" xfId="0" applyFont="1" applyBorder="1" applyAlignment="1" applyProtection="1">
      <alignment horizontal="right"/>
    </xf>
    <xf numFmtId="0" fontId="2" fillId="0" borderId="46" xfId="0" applyFont="1" applyBorder="1" applyProtection="1"/>
    <xf numFmtId="0" fontId="2" fillId="0" borderId="47" xfId="0" applyFont="1" applyBorder="1" applyAlignment="1" applyProtection="1">
      <alignment horizontal="right"/>
    </xf>
    <xf numFmtId="167" fontId="2" fillId="0" borderId="0" xfId="0" applyNumberFormat="1" applyFont="1" applyBorder="1" applyProtection="1">
      <protection locked="0"/>
    </xf>
    <xf numFmtId="0" fontId="2" fillId="0" borderId="49" xfId="0" applyFont="1" applyBorder="1" applyProtection="1"/>
    <xf numFmtId="0" fontId="1" fillId="0" borderId="28" xfId="0" applyFont="1" applyBorder="1" applyAlignment="1" applyProtection="1">
      <alignment shrinkToFit="1"/>
    </xf>
    <xf numFmtId="0" fontId="2" fillId="0" borderId="28" xfId="0" applyFont="1" applyBorder="1" applyAlignment="1" applyProtection="1">
      <alignment shrinkToFit="1"/>
    </xf>
    <xf numFmtId="0" fontId="2" fillId="0" borderId="50" xfId="0" applyFont="1" applyBorder="1" applyAlignment="1" applyProtection="1">
      <alignment shrinkToFit="1"/>
    </xf>
    <xf numFmtId="2" fontId="1" fillId="0" borderId="0" xfId="0" applyNumberFormat="1" applyFont="1" applyBorder="1" applyAlignment="1" applyProtection="1">
      <alignment horizontal="center"/>
    </xf>
    <xf numFmtId="166" fontId="5" fillId="0" borderId="0" xfId="0" applyNumberFormat="1" applyFont="1" applyProtection="1"/>
    <xf numFmtId="166" fontId="2" fillId="0" borderId="42" xfId="0" applyNumberFormat="1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/>
    </xf>
    <xf numFmtId="0" fontId="1" fillId="0" borderId="55" xfId="0" applyFont="1" applyBorder="1" applyProtection="1"/>
    <xf numFmtId="0" fontId="2" fillId="0" borderId="56" xfId="0" applyFont="1" applyBorder="1" applyProtection="1"/>
    <xf numFmtId="166" fontId="2" fillId="0" borderId="36" xfId="0" applyNumberFormat="1" applyFont="1" applyBorder="1" applyAlignment="1" applyProtection="1">
      <alignment horizontal="center" shrinkToFit="1"/>
    </xf>
    <xf numFmtId="0" fontId="10" fillId="0" borderId="0" xfId="0" applyFont="1" applyAlignment="1">
      <alignment shrinkToFit="1"/>
    </xf>
    <xf numFmtId="0" fontId="10" fillId="0" borderId="0" xfId="0" applyFont="1"/>
    <xf numFmtId="0" fontId="11" fillId="0" borderId="0" xfId="0" applyFont="1"/>
    <xf numFmtId="0" fontId="0" fillId="0" borderId="0" xfId="0" applyProtection="1"/>
    <xf numFmtId="49" fontId="1" fillId="0" borderId="0" xfId="0" applyNumberFormat="1" applyFont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shrinkToFit="1"/>
    </xf>
    <xf numFmtId="0" fontId="1" fillId="0" borderId="0" xfId="0" applyFont="1" applyAlignment="1" applyProtection="1">
      <alignment shrinkToFit="1"/>
    </xf>
    <xf numFmtId="4" fontId="2" fillId="0" borderId="36" xfId="0" applyNumberFormat="1" applyFont="1" applyBorder="1" applyAlignment="1" applyProtection="1">
      <alignment horizontal="center" shrinkToFit="1"/>
    </xf>
    <xf numFmtId="0" fontId="2" fillId="0" borderId="1" xfId="0" applyFont="1" applyBorder="1" applyAlignment="1" applyProtection="1">
      <alignment horizontal="center" shrinkToFit="1"/>
    </xf>
    <xf numFmtId="8" fontId="2" fillId="0" borderId="6" xfId="0" applyNumberFormat="1" applyFont="1" applyBorder="1" applyAlignment="1" applyProtection="1">
      <alignment horizontal="center" shrinkToFit="1"/>
    </xf>
    <xf numFmtId="165" fontId="2" fillId="0" borderId="3" xfId="0" applyNumberFormat="1" applyFont="1" applyBorder="1" applyAlignment="1" applyProtection="1">
      <alignment horizontal="center" shrinkToFit="1"/>
    </xf>
    <xf numFmtId="165" fontId="1" fillId="0" borderId="3" xfId="0" applyNumberFormat="1" applyFont="1" applyBorder="1" applyAlignment="1" applyProtection="1">
      <alignment horizontal="center" shrinkToFit="1"/>
    </xf>
    <xf numFmtId="0" fontId="2" fillId="0" borderId="15" xfId="0" applyFont="1" applyBorder="1" applyProtection="1"/>
    <xf numFmtId="7" fontId="2" fillId="0" borderId="15" xfId="0" applyNumberFormat="1" applyFont="1" applyBorder="1" applyProtection="1"/>
    <xf numFmtId="0" fontId="5" fillId="0" borderId="0" xfId="0" applyFont="1" applyBorder="1" applyProtection="1"/>
    <xf numFmtId="0" fontId="1" fillId="0" borderId="0" xfId="0" applyFont="1" applyBorder="1" applyAlignment="1" applyProtection="1">
      <alignment horizontal="center" shrinkToFit="1"/>
    </xf>
    <xf numFmtId="0" fontId="5" fillId="0" borderId="0" xfId="0" applyFont="1" applyBorder="1"/>
    <xf numFmtId="0" fontId="9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Protection="1"/>
    <xf numFmtId="0" fontId="0" fillId="0" borderId="52" xfId="0" applyNumberFormat="1" applyBorder="1" applyAlignment="1" applyProtection="1">
      <alignment horizontal="left"/>
    </xf>
    <xf numFmtId="44" fontId="11" fillId="0" borderId="66" xfId="0" applyNumberFormat="1" applyFont="1" applyBorder="1" applyAlignment="1" applyProtection="1">
      <alignment horizontal="right"/>
    </xf>
    <xf numFmtId="0" fontId="15" fillId="0" borderId="0" xfId="0" applyFont="1" applyProtection="1"/>
    <xf numFmtId="0" fontId="0" fillId="0" borderId="67" xfId="0" applyBorder="1" applyAlignment="1" applyProtection="1">
      <alignment horizontal="right"/>
    </xf>
    <xf numFmtId="44" fontId="11" fillId="0" borderId="68" xfId="0" applyNumberFormat="1" applyFont="1" applyBorder="1" applyAlignment="1" applyProtection="1">
      <alignment horizontal="right"/>
    </xf>
    <xf numFmtId="0" fontId="0" fillId="0" borderId="69" xfId="0" applyBorder="1" applyAlignment="1" applyProtection="1">
      <alignment horizontal="right"/>
    </xf>
    <xf numFmtId="43" fontId="11" fillId="0" borderId="70" xfId="0" applyNumberFormat="1" applyFont="1" applyBorder="1" applyAlignment="1" applyProtection="1">
      <alignment horizontal="right"/>
    </xf>
    <xf numFmtId="43" fontId="11" fillId="0" borderId="71" xfId="0" applyNumberFormat="1" applyFont="1" applyBorder="1" applyAlignment="1" applyProtection="1">
      <alignment horizontal="right"/>
    </xf>
    <xf numFmtId="44" fontId="11" fillId="0" borderId="69" xfId="0" applyNumberFormat="1" applyFont="1" applyBorder="1" applyAlignment="1" applyProtection="1">
      <alignment horizontal="right"/>
    </xf>
    <xf numFmtId="44" fontId="11" fillId="0" borderId="72" xfId="0" applyNumberFormat="1" applyFont="1" applyBorder="1" applyAlignment="1" applyProtection="1">
      <alignment horizontal="right"/>
    </xf>
    <xf numFmtId="0" fontId="0" fillId="0" borderId="73" xfId="0" applyBorder="1" applyAlignment="1" applyProtection="1">
      <alignment horizontal="right"/>
    </xf>
    <xf numFmtId="43" fontId="11" fillId="0" borderId="74" xfId="0" applyNumberFormat="1" applyFont="1" applyBorder="1" applyAlignment="1" applyProtection="1">
      <alignment horizontal="right"/>
    </xf>
    <xf numFmtId="7" fontId="0" fillId="0" borderId="0" xfId="0" applyNumberFormat="1" applyProtection="1"/>
    <xf numFmtId="43" fontId="11" fillId="0" borderId="70" xfId="0" applyNumberFormat="1" applyFont="1" applyBorder="1" applyAlignment="1" applyProtection="1">
      <alignment horizontal="right"/>
      <protection locked="0"/>
    </xf>
    <xf numFmtId="0" fontId="13" fillId="0" borderId="0" xfId="0" applyFont="1" applyProtection="1"/>
    <xf numFmtId="0" fontId="0" fillId="0" borderId="0" xfId="0" applyBorder="1" applyProtection="1"/>
    <xf numFmtId="44" fontId="11" fillId="0" borderId="75" xfId="0" applyNumberFormat="1" applyFont="1" applyBorder="1" applyAlignment="1" applyProtection="1">
      <alignment horizontal="right"/>
    </xf>
    <xf numFmtId="44" fontId="10" fillId="0" borderId="72" xfId="0" applyNumberFormat="1" applyFont="1" applyBorder="1" applyAlignment="1" applyProtection="1">
      <alignment horizontal="right"/>
    </xf>
    <xf numFmtId="0" fontId="0" fillId="0" borderId="52" xfId="0" applyBorder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0" fillId="0" borderId="0" xfId="0" applyFont="1" applyProtection="1"/>
    <xf numFmtId="4" fontId="0" fillId="0" borderId="0" xfId="0" applyNumberFormat="1" applyProtection="1"/>
    <xf numFmtId="0" fontId="0" fillId="0" borderId="54" xfId="0" applyBorder="1" applyProtection="1"/>
    <xf numFmtId="0" fontId="10" fillId="0" borderId="52" xfId="0" applyFont="1" applyBorder="1" applyProtection="1"/>
    <xf numFmtId="0" fontId="0" fillId="0" borderId="88" xfId="0" applyBorder="1" applyProtection="1"/>
    <xf numFmtId="0" fontId="0" fillId="0" borderId="62" xfId="0" applyBorder="1" applyAlignment="1" applyProtection="1">
      <alignment horizontal="right"/>
    </xf>
    <xf numFmtId="0" fontId="11" fillId="0" borderId="62" xfId="0" applyFont="1" applyBorder="1" applyAlignment="1" applyProtection="1">
      <alignment horizontal="right"/>
    </xf>
    <xf numFmtId="0" fontId="0" fillId="0" borderId="46" xfId="0" applyBorder="1" applyProtection="1"/>
    <xf numFmtId="44" fontId="11" fillId="0" borderId="70" xfId="0" applyNumberFormat="1" applyFont="1" applyBorder="1" applyAlignment="1" applyProtection="1">
      <alignment horizontal="right"/>
    </xf>
    <xf numFmtId="0" fontId="13" fillId="0" borderId="0" xfId="0" applyFont="1"/>
    <xf numFmtId="4" fontId="11" fillId="0" borderId="0" xfId="0" applyNumberFormat="1" applyFont="1"/>
    <xf numFmtId="0" fontId="15" fillId="0" borderId="0" xfId="0" applyFont="1"/>
    <xf numFmtId="0" fontId="11" fillId="0" borderId="54" xfId="0" applyFont="1" applyBorder="1"/>
    <xf numFmtId="0" fontId="13" fillId="0" borderId="52" xfId="0" applyFont="1" applyBorder="1"/>
    <xf numFmtId="0" fontId="10" fillId="0" borderId="52" xfId="0" applyFont="1" applyBorder="1"/>
    <xf numFmtId="0" fontId="13" fillId="0" borderId="52" xfId="0" applyNumberFormat="1" applyFont="1" applyBorder="1" applyProtection="1">
      <protection locked="0"/>
    </xf>
    <xf numFmtId="0" fontId="13" fillId="0" borderId="56" xfId="0" applyNumberFormat="1" applyFont="1" applyBorder="1" applyProtection="1">
      <protection locked="0"/>
    </xf>
    <xf numFmtId="0" fontId="13" fillId="0" borderId="88" xfId="0" applyFont="1" applyBorder="1"/>
    <xf numFmtId="0" fontId="13" fillId="0" borderId="62" xfId="0" applyFont="1" applyBorder="1" applyAlignment="1">
      <alignment horizontal="right"/>
    </xf>
    <xf numFmtId="0" fontId="13" fillId="0" borderId="46" xfId="0" applyFont="1" applyBorder="1"/>
    <xf numFmtId="0" fontId="0" fillId="0" borderId="0" xfId="0" applyFill="1" applyProtection="1"/>
    <xf numFmtId="0" fontId="0" fillId="0" borderId="0" xfId="0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 applyProtection="1">
      <protection locked="0"/>
    </xf>
    <xf numFmtId="0" fontId="15" fillId="0" borderId="0" xfId="0" applyFont="1" applyFill="1" applyAlignment="1" applyProtection="1">
      <alignment horizontal="right"/>
      <protection locked="0"/>
    </xf>
    <xf numFmtId="0" fontId="17" fillId="0" borderId="0" xfId="0" applyFont="1" applyFill="1"/>
    <xf numFmtId="0" fontId="14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Protection="1"/>
    <xf numFmtId="0" fontId="15" fillId="0" borderId="0" xfId="0" applyFont="1" applyFill="1" applyAlignment="1" applyProtection="1">
      <alignment horizontal="left"/>
      <protection locked="0"/>
    </xf>
    <xf numFmtId="0" fontId="15" fillId="0" borderId="0" xfId="0" applyFont="1" applyFill="1"/>
    <xf numFmtId="0" fontId="15" fillId="0" borderId="0" xfId="0" applyFont="1" applyFill="1" applyAlignment="1" applyProtection="1">
      <alignment shrinkToFit="1"/>
      <protection locked="0"/>
    </xf>
    <xf numFmtId="0" fontId="13" fillId="0" borderId="0" xfId="0" applyFont="1" applyAlignment="1">
      <alignment shrinkToFit="1"/>
    </xf>
    <xf numFmtId="0" fontId="11" fillId="0" borderId="0" xfId="0" applyFont="1" applyAlignment="1">
      <alignment shrinkToFit="1"/>
    </xf>
    <xf numFmtId="44" fontId="11" fillId="0" borderId="76" xfId="0" applyNumberFormat="1" applyFont="1" applyBorder="1" applyAlignment="1" applyProtection="1">
      <alignment horizontal="right" shrinkToFit="1"/>
    </xf>
    <xf numFmtId="4" fontId="11" fillId="0" borderId="0" xfId="0" applyNumberFormat="1" applyFont="1" applyAlignment="1">
      <alignment shrinkToFit="1"/>
    </xf>
    <xf numFmtId="0" fontId="11" fillId="0" borderId="77" xfId="0" applyFont="1" applyBorder="1" applyAlignment="1">
      <alignment horizontal="right" shrinkToFit="1"/>
    </xf>
    <xf numFmtId="44" fontId="11" fillId="0" borderId="78" xfId="0" applyNumberFormat="1" applyFont="1" applyBorder="1" applyAlignment="1">
      <alignment horizontal="right" shrinkToFit="1"/>
    </xf>
    <xf numFmtId="0" fontId="11" fillId="0" borderId="69" xfId="0" applyFont="1" applyBorder="1" applyAlignment="1">
      <alignment horizontal="right" shrinkToFit="1"/>
    </xf>
    <xf numFmtId="43" fontId="11" fillId="0" borderId="79" xfId="0" applyNumberFormat="1" applyFont="1" applyBorder="1" applyAlignment="1">
      <alignment horizontal="right" shrinkToFit="1"/>
    </xf>
    <xf numFmtId="43" fontId="11" fillId="0" borderId="80" xfId="0" applyNumberFormat="1" applyFont="1" applyBorder="1" applyAlignment="1">
      <alignment horizontal="right" shrinkToFit="1"/>
    </xf>
    <xf numFmtId="44" fontId="11" fillId="0" borderId="75" xfId="0" applyNumberFormat="1" applyFont="1" applyBorder="1" applyAlignment="1">
      <alignment horizontal="right" shrinkToFit="1"/>
    </xf>
    <xf numFmtId="44" fontId="11" fillId="0" borderId="81" xfId="0" applyNumberFormat="1" applyFont="1" applyBorder="1" applyAlignment="1">
      <alignment horizontal="right" shrinkToFit="1"/>
    </xf>
    <xf numFmtId="0" fontId="11" fillId="0" borderId="73" xfId="0" applyFont="1" applyBorder="1" applyAlignment="1">
      <alignment horizontal="right" shrinkToFit="1"/>
    </xf>
    <xf numFmtId="44" fontId="11" fillId="0" borderId="82" xfId="0" applyNumberFormat="1" applyFont="1" applyBorder="1" applyAlignment="1">
      <alignment horizontal="right" shrinkToFit="1"/>
    </xf>
    <xf numFmtId="43" fontId="11" fillId="0" borderId="83" xfId="0" applyNumberFormat="1" applyFont="1" applyBorder="1" applyAlignment="1">
      <alignment horizontal="right" shrinkToFit="1"/>
    </xf>
    <xf numFmtId="43" fontId="11" fillId="0" borderId="84" xfId="0" applyNumberFormat="1" applyFont="1" applyBorder="1" applyAlignment="1">
      <alignment horizontal="right" shrinkToFit="1"/>
    </xf>
    <xf numFmtId="44" fontId="11" fillId="0" borderId="85" xfId="0" applyNumberFormat="1" applyFont="1" applyBorder="1" applyAlignment="1">
      <alignment horizontal="right" shrinkToFit="1"/>
    </xf>
    <xf numFmtId="43" fontId="11" fillId="0" borderId="86" xfId="0" applyNumberFormat="1" applyFont="1" applyBorder="1" applyAlignment="1">
      <alignment horizontal="right" shrinkToFit="1"/>
    </xf>
    <xf numFmtId="43" fontId="11" fillId="0" borderId="87" xfId="0" applyNumberFormat="1" applyFont="1" applyBorder="1" applyAlignment="1">
      <alignment horizontal="right" shrinkToFit="1"/>
    </xf>
    <xf numFmtId="44" fontId="11" fillId="0" borderId="72" xfId="0" applyNumberFormat="1" applyFont="1" applyBorder="1" applyAlignment="1">
      <alignment horizontal="right" shrinkToFit="1"/>
    </xf>
    <xf numFmtId="0" fontId="11" fillId="0" borderId="0" xfId="0" applyFont="1" applyBorder="1" applyAlignment="1">
      <alignment shrinkToFit="1"/>
    </xf>
    <xf numFmtId="0" fontId="13" fillId="0" borderId="52" xfId="0" applyNumberFormat="1" applyFont="1" applyBorder="1" applyAlignment="1" applyProtection="1">
      <alignment shrinkToFit="1"/>
      <protection locked="0"/>
    </xf>
    <xf numFmtId="0" fontId="13" fillId="0" borderId="56" xfId="0" applyNumberFormat="1" applyFont="1" applyBorder="1" applyAlignment="1" applyProtection="1">
      <alignment shrinkToFit="1"/>
      <protection locked="0"/>
    </xf>
    <xf numFmtId="0" fontId="13" fillId="0" borderId="88" xfId="0" applyFont="1" applyBorder="1" applyAlignment="1">
      <alignment shrinkToFit="1"/>
    </xf>
    <xf numFmtId="0" fontId="13" fillId="0" borderId="62" xfId="0" applyFont="1" applyBorder="1" applyAlignment="1">
      <alignment horizontal="right" shrinkToFit="1"/>
    </xf>
    <xf numFmtId="0" fontId="13" fillId="0" borderId="46" xfId="0" applyFont="1" applyBorder="1" applyAlignment="1">
      <alignment shrinkToFit="1"/>
    </xf>
    <xf numFmtId="0" fontId="13" fillId="0" borderId="0" xfId="0" applyFont="1" applyAlignment="1">
      <alignment horizontal="right"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shrinkToFit="1"/>
    </xf>
    <xf numFmtId="4" fontId="0" fillId="0" borderId="0" xfId="0" applyNumberFormat="1" applyAlignment="1" applyProtection="1">
      <alignment shrinkToFit="1"/>
    </xf>
    <xf numFmtId="0" fontId="0" fillId="0" borderId="77" xfId="0" applyBorder="1" applyAlignment="1" applyProtection="1">
      <alignment horizontal="right" shrinkToFit="1"/>
    </xf>
    <xf numFmtId="44" fontId="11" fillId="0" borderId="78" xfId="0" applyNumberFormat="1" applyFont="1" applyBorder="1" applyAlignment="1" applyProtection="1">
      <alignment horizontal="right" shrinkToFit="1"/>
    </xf>
    <xf numFmtId="0" fontId="0" fillId="0" borderId="69" xfId="0" applyBorder="1" applyAlignment="1" applyProtection="1">
      <alignment horizontal="right" shrinkToFit="1"/>
    </xf>
    <xf numFmtId="43" fontId="11" fillId="0" borderId="79" xfId="0" applyNumberFormat="1" applyFont="1" applyBorder="1" applyAlignment="1" applyProtection="1">
      <alignment horizontal="right" shrinkToFit="1"/>
    </xf>
    <xf numFmtId="43" fontId="11" fillId="0" borderId="80" xfId="0" applyNumberFormat="1" applyFont="1" applyBorder="1" applyAlignment="1" applyProtection="1">
      <alignment horizontal="right" shrinkToFit="1"/>
    </xf>
    <xf numFmtId="44" fontId="11" fillId="0" borderId="75" xfId="0" applyNumberFormat="1" applyFont="1" applyBorder="1" applyAlignment="1" applyProtection="1">
      <alignment horizontal="right" shrinkToFit="1"/>
    </xf>
    <xf numFmtId="44" fontId="11" fillId="0" borderId="81" xfId="0" applyNumberFormat="1" applyFont="1" applyBorder="1" applyAlignment="1" applyProtection="1">
      <alignment horizontal="right" shrinkToFit="1"/>
    </xf>
    <xf numFmtId="0" fontId="0" fillId="0" borderId="73" xfId="0" applyBorder="1" applyAlignment="1" applyProtection="1">
      <alignment horizontal="right" shrinkToFit="1"/>
    </xf>
    <xf numFmtId="44" fontId="11" fillId="0" borderId="82" xfId="0" applyNumberFormat="1" applyFont="1" applyBorder="1" applyAlignment="1" applyProtection="1">
      <alignment horizontal="right" shrinkToFit="1"/>
    </xf>
    <xf numFmtId="43" fontId="11" fillId="0" borderId="83" xfId="0" applyNumberFormat="1" applyFont="1" applyBorder="1" applyAlignment="1" applyProtection="1">
      <alignment horizontal="right" shrinkToFit="1"/>
    </xf>
    <xf numFmtId="43" fontId="11" fillId="0" borderId="84" xfId="0" applyNumberFormat="1" applyFont="1" applyBorder="1" applyAlignment="1" applyProtection="1">
      <alignment horizontal="right" shrinkToFit="1"/>
    </xf>
    <xf numFmtId="44" fontId="11" fillId="0" borderId="85" xfId="0" applyNumberFormat="1" applyFont="1" applyBorder="1" applyAlignment="1" applyProtection="1">
      <alignment horizontal="right" shrinkToFit="1"/>
    </xf>
    <xf numFmtId="43" fontId="11" fillId="0" borderId="86" xfId="0" applyNumberFormat="1" applyFont="1" applyBorder="1" applyAlignment="1" applyProtection="1">
      <alignment horizontal="right" shrinkToFit="1"/>
    </xf>
    <xf numFmtId="43" fontId="11" fillId="0" borderId="87" xfId="0" applyNumberFormat="1" applyFont="1" applyBorder="1" applyAlignment="1" applyProtection="1">
      <alignment horizontal="right" shrinkToFit="1"/>
    </xf>
    <xf numFmtId="44" fontId="11" fillId="0" borderId="72" xfId="0" applyNumberFormat="1" applyFont="1" applyBorder="1" applyAlignment="1" applyProtection="1">
      <alignment horizontal="right" shrinkToFit="1"/>
    </xf>
    <xf numFmtId="0" fontId="0" fillId="0" borderId="0" xfId="0" applyBorder="1" applyAlignment="1" applyProtection="1">
      <alignment shrinkToFit="1"/>
    </xf>
    <xf numFmtId="0" fontId="0" fillId="0" borderId="88" xfId="0" applyBorder="1" applyAlignment="1" applyProtection="1">
      <alignment shrinkToFit="1"/>
    </xf>
    <xf numFmtId="0" fontId="0" fillId="0" borderId="62" xfId="0" applyBorder="1" applyAlignment="1" applyProtection="1">
      <alignment horizontal="right" shrinkToFit="1"/>
    </xf>
    <xf numFmtId="0" fontId="0" fillId="0" borderId="46" xfId="0" applyBorder="1" applyAlignment="1" applyProtection="1">
      <alignment shrinkToFit="1"/>
    </xf>
    <xf numFmtId="0" fontId="0" fillId="0" borderId="0" xfId="0" applyAlignment="1" applyProtection="1">
      <alignment horizontal="right" shrinkToFit="1"/>
    </xf>
    <xf numFmtId="0" fontId="11" fillId="0" borderId="0" xfId="0" applyFont="1" applyAlignment="1" applyProtection="1">
      <alignment horizontal="right" shrinkToFit="1"/>
    </xf>
    <xf numFmtId="0" fontId="11" fillId="0" borderId="0" xfId="0" applyFont="1" applyAlignment="1">
      <alignment horizontal="right" shrinkToFit="1"/>
    </xf>
    <xf numFmtId="49" fontId="5" fillId="0" borderId="0" xfId="0" applyNumberFormat="1" applyFont="1" applyFill="1"/>
    <xf numFmtId="49" fontId="9" fillId="0" borderId="0" xfId="0" applyNumberFormat="1" applyFont="1"/>
    <xf numFmtId="0" fontId="11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44" xfId="0" applyFont="1" applyBorder="1" applyAlignment="1" applyProtection="1"/>
    <xf numFmtId="0" fontId="1" fillId="0" borderId="0" xfId="0" applyFont="1" applyAlignment="1" applyProtection="1">
      <alignment horizontal="center"/>
    </xf>
    <xf numFmtId="16" fontId="13" fillId="0" borderId="52" xfId="0" quotePrefix="1" applyNumberFormat="1" applyFont="1" applyFill="1" applyBorder="1" applyAlignment="1" applyProtection="1">
      <alignment horizontal="left"/>
      <protection locked="0"/>
    </xf>
    <xf numFmtId="39" fontId="8" fillId="0" borderId="4" xfId="0" applyNumberFormat="1" applyFont="1" applyBorder="1" applyAlignment="1" applyProtection="1">
      <alignment horizontal="center" shrinkToFit="1"/>
    </xf>
    <xf numFmtId="39" fontId="8" fillId="0" borderId="64" xfId="0" applyNumberFormat="1" applyFont="1" applyBorder="1" applyAlignment="1" applyProtection="1">
      <alignment horizontal="center" shrinkToFit="1"/>
    </xf>
    <xf numFmtId="39" fontId="8" fillId="0" borderId="32" xfId="0" applyNumberFormat="1" applyFont="1" applyBorder="1" applyAlignment="1" applyProtection="1">
      <alignment horizontal="center" shrinkToFit="1"/>
    </xf>
    <xf numFmtId="39" fontId="8" fillId="0" borderId="14" xfId="0" applyNumberFormat="1" applyFont="1" applyBorder="1" applyAlignment="1" applyProtection="1">
      <alignment horizontal="center" shrinkToFit="1"/>
    </xf>
    <xf numFmtId="39" fontId="8" fillId="0" borderId="63" xfId="0" applyNumberFormat="1" applyFont="1" applyBorder="1" applyAlignment="1" applyProtection="1">
      <alignment horizontal="center" shrinkToFit="1"/>
    </xf>
    <xf numFmtId="39" fontId="8" fillId="0" borderId="31" xfId="0" applyNumberFormat="1" applyFont="1" applyBorder="1" applyAlignment="1" applyProtection="1">
      <alignment horizontal="center" shrinkToFit="1"/>
    </xf>
    <xf numFmtId="39" fontId="2" fillId="0" borderId="4" xfId="0" applyNumberFormat="1" applyFont="1" applyBorder="1" applyAlignment="1" applyProtection="1">
      <alignment shrinkToFit="1"/>
    </xf>
    <xf numFmtId="39" fontId="2" fillId="0" borderId="7" xfId="0" applyNumberFormat="1" applyFont="1" applyBorder="1" applyAlignment="1" applyProtection="1">
      <alignment shrinkToFit="1"/>
    </xf>
    <xf numFmtId="39" fontId="2" fillId="0" borderId="36" xfId="0" applyNumberFormat="1" applyFont="1" applyBorder="1" applyAlignment="1" applyProtection="1">
      <alignment shrinkToFit="1"/>
    </xf>
    <xf numFmtId="39" fontId="2" fillId="0" borderId="12" xfId="0" applyNumberFormat="1" applyFont="1" applyBorder="1" applyAlignment="1" applyProtection="1">
      <alignment shrinkToFit="1"/>
    </xf>
    <xf numFmtId="39" fontId="2" fillId="0" borderId="4" xfId="0" applyNumberFormat="1" applyFont="1" applyBorder="1" applyAlignment="1" applyProtection="1">
      <alignment shrinkToFit="1"/>
      <protection locked="0"/>
    </xf>
    <xf numFmtId="39" fontId="2" fillId="0" borderId="12" xfId="0" applyNumberFormat="1" applyFont="1" applyBorder="1" applyAlignment="1" applyProtection="1">
      <alignment shrinkToFit="1"/>
      <protection locked="0"/>
    </xf>
    <xf numFmtId="39" fontId="2" fillId="0" borderId="7" xfId="0" applyNumberFormat="1" applyFont="1" applyBorder="1" applyAlignment="1" applyProtection="1">
      <alignment shrinkToFit="1"/>
      <protection locked="0"/>
    </xf>
    <xf numFmtId="39" fontId="2" fillId="0" borderId="26" xfId="0" applyNumberFormat="1" applyFont="1" applyBorder="1" applyAlignment="1" applyProtection="1">
      <alignment shrinkToFit="1"/>
      <protection locked="0"/>
    </xf>
    <xf numFmtId="39" fontId="2" fillId="0" borderId="8" xfId="0" applyNumberFormat="1" applyFont="1" applyBorder="1" applyAlignment="1" applyProtection="1">
      <alignment shrinkToFit="1"/>
      <protection locked="0"/>
    </xf>
    <xf numFmtId="39" fontId="2" fillId="0" borderId="25" xfId="0" applyNumberFormat="1" applyFont="1" applyBorder="1" applyAlignment="1" applyProtection="1">
      <alignment shrinkToFit="1"/>
      <protection locked="0"/>
    </xf>
    <xf numFmtId="39" fontId="2" fillId="0" borderId="23" xfId="0" applyNumberFormat="1" applyFont="1" applyBorder="1" applyAlignment="1" applyProtection="1">
      <alignment shrinkToFit="1"/>
    </xf>
    <xf numFmtId="39" fontId="2" fillId="0" borderId="23" xfId="0" applyNumberFormat="1" applyFont="1" applyBorder="1" applyAlignment="1" applyProtection="1">
      <alignment shrinkToFit="1"/>
      <protection locked="0"/>
    </xf>
    <xf numFmtId="39" fontId="2" fillId="0" borderId="65" xfId="0" applyNumberFormat="1" applyFont="1" applyBorder="1" applyAlignment="1" applyProtection="1">
      <alignment shrinkToFit="1"/>
      <protection locked="0"/>
    </xf>
    <xf numFmtId="39" fontId="2" fillId="0" borderId="22" xfId="0" applyNumberFormat="1" applyFont="1" applyBorder="1" applyAlignment="1" applyProtection="1">
      <alignment shrinkToFit="1"/>
    </xf>
    <xf numFmtId="49" fontId="2" fillId="0" borderId="36" xfId="0" applyNumberFormat="1" applyFont="1" applyBorder="1" applyAlignment="1" applyProtection="1">
      <alignment shrinkToFit="1"/>
      <protection locked="0"/>
    </xf>
    <xf numFmtId="4" fontId="2" fillId="0" borderId="0" xfId="0" applyNumberFormat="1" applyFont="1" applyFill="1" applyAlignment="1" applyProtection="1">
      <alignment shrinkToFit="1"/>
    </xf>
    <xf numFmtId="0" fontId="2" fillId="0" borderId="12" xfId="0" applyFont="1" applyBorder="1" applyAlignment="1" applyProtection="1">
      <alignment horizontal="center" shrinkToFit="1"/>
    </xf>
    <xf numFmtId="4" fontId="2" fillId="0" borderId="12" xfId="0" applyNumberFormat="1" applyFont="1" applyBorder="1" applyAlignment="1" applyProtection="1">
      <alignment horizontal="center" shrinkToFit="1"/>
    </xf>
    <xf numFmtId="0" fontId="2" fillId="0" borderId="37" xfId="0" applyNumberFormat="1" applyFont="1" applyBorder="1" applyAlignment="1" applyProtection="1">
      <alignment horizontal="center" shrinkToFit="1"/>
    </xf>
    <xf numFmtId="39" fontId="2" fillId="0" borderId="0" xfId="0" applyNumberFormat="1" applyFont="1" applyBorder="1" applyProtection="1">
      <protection locked="0"/>
    </xf>
    <xf numFmtId="39" fontId="1" fillId="0" borderId="0" xfId="0" applyNumberFormat="1" applyFont="1" applyBorder="1" applyProtection="1"/>
    <xf numFmtId="39" fontId="2" fillId="0" borderId="48" xfId="0" applyNumberFormat="1" applyFont="1" applyBorder="1" applyProtection="1">
      <protection locked="0"/>
    </xf>
    <xf numFmtId="39" fontId="2" fillId="0" borderId="53" xfId="0" applyNumberFormat="1" applyFont="1" applyBorder="1" applyProtection="1">
      <protection locked="0"/>
    </xf>
    <xf numFmtId="39" fontId="1" fillId="0" borderId="54" xfId="0" applyNumberFormat="1" applyFont="1" applyBorder="1" applyProtection="1"/>
    <xf numFmtId="1" fontId="8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13" fillId="0" borderId="52" xfId="0" applyFont="1" applyBorder="1" applyProtection="1"/>
    <xf numFmtId="0" fontId="5" fillId="0" borderId="0" xfId="0" applyFont="1" applyFill="1" applyAlignment="1">
      <alignment horizontal="left" vertical="top" wrapText="1"/>
    </xf>
    <xf numFmtId="49" fontId="9" fillId="0" borderId="0" xfId="0" applyNumberFormat="1" applyFont="1" applyFill="1"/>
    <xf numFmtId="39" fontId="2" fillId="0" borderId="118" xfId="0" applyNumberFormat="1" applyFont="1" applyBorder="1" applyAlignment="1" applyProtection="1">
      <alignment shrinkToFit="1"/>
    </xf>
    <xf numFmtId="39" fontId="2" fillId="0" borderId="119" xfId="0" applyNumberFormat="1" applyFont="1" applyBorder="1" applyAlignment="1" applyProtection="1">
      <alignment shrinkToFit="1"/>
    </xf>
    <xf numFmtId="39" fontId="2" fillId="0" borderId="120" xfId="0" applyNumberFormat="1" applyFont="1" applyBorder="1" applyAlignment="1" applyProtection="1">
      <alignment shrinkToFit="1"/>
    </xf>
    <xf numFmtId="39" fontId="2" fillId="0" borderId="121" xfId="0" applyNumberFormat="1" applyFont="1" applyBorder="1" applyAlignment="1" applyProtection="1">
      <alignment shrinkToFit="1"/>
    </xf>
    <xf numFmtId="0" fontId="2" fillId="0" borderId="122" xfId="0" applyNumberFormat="1" applyFont="1" applyBorder="1" applyAlignment="1" applyProtection="1">
      <alignment shrinkToFit="1"/>
    </xf>
    <xf numFmtId="4" fontId="2" fillId="0" borderId="122" xfId="0" applyNumberFormat="1" applyFont="1" applyBorder="1" applyAlignment="1" applyProtection="1">
      <alignment horizontal="center" shrinkToFit="1"/>
    </xf>
    <xf numFmtId="0" fontId="2" fillId="0" borderId="123" xfId="0" applyNumberFormat="1" applyFont="1" applyBorder="1" applyAlignment="1" applyProtection="1">
      <alignment horizontal="center" shrinkToFit="1"/>
    </xf>
    <xf numFmtId="39" fontId="2" fillId="0" borderId="124" xfId="0" applyNumberFormat="1" applyFont="1" applyBorder="1" applyAlignment="1" applyProtection="1">
      <alignment shrinkToFit="1"/>
    </xf>
    <xf numFmtId="39" fontId="2" fillId="0" borderId="125" xfId="0" applyNumberFormat="1" applyFont="1" applyBorder="1" applyAlignment="1" applyProtection="1">
      <alignment shrinkToFit="1"/>
    </xf>
    <xf numFmtId="39" fontId="2" fillId="0" borderId="126" xfId="0" applyNumberFormat="1" applyFont="1" applyBorder="1" applyAlignment="1" applyProtection="1">
      <alignment shrinkToFit="1"/>
    </xf>
    <xf numFmtId="4" fontId="2" fillId="0" borderId="127" xfId="0" applyNumberFormat="1" applyFont="1" applyBorder="1" applyProtection="1"/>
    <xf numFmtId="4" fontId="2" fillId="0" borderId="121" xfId="0" applyNumberFormat="1" applyFont="1" applyBorder="1" applyProtection="1"/>
    <xf numFmtId="39" fontId="2" fillId="0" borderId="122" xfId="0" applyNumberFormat="1" applyFont="1" applyBorder="1" applyAlignment="1" applyProtection="1">
      <alignment shrinkToFit="1"/>
    </xf>
    <xf numFmtId="0" fontId="2" fillId="0" borderId="127" xfId="0" applyFont="1" applyBorder="1" applyProtection="1"/>
    <xf numFmtId="0" fontId="2" fillId="0" borderId="121" xfId="0" applyFont="1" applyBorder="1" applyProtection="1"/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shrinkToFit="1"/>
    </xf>
    <xf numFmtId="39" fontId="4" fillId="0" borderId="4" xfId="0" applyNumberFormat="1" applyFont="1" applyBorder="1" applyAlignment="1" applyProtection="1">
      <alignment horizontal="right" shrinkToFit="1"/>
    </xf>
    <xf numFmtId="39" fontId="4" fillId="0" borderId="11" xfId="0" applyNumberFormat="1" applyFont="1" applyBorder="1" applyAlignment="1" applyProtection="1">
      <alignment horizontal="right" shrinkToFit="1"/>
    </xf>
    <xf numFmtId="39" fontId="2" fillId="0" borderId="21" xfId="0" applyNumberFormat="1" applyFont="1" applyBorder="1" applyAlignment="1" applyProtection="1">
      <alignment shrinkToFit="1"/>
    </xf>
    <xf numFmtId="39" fontId="2" fillId="0" borderId="7" xfId="0" applyNumberFormat="1" applyFont="1" applyBorder="1" applyAlignment="1" applyProtection="1">
      <alignment horizontal="right" shrinkToFit="1"/>
    </xf>
    <xf numFmtId="39" fontId="2" fillId="0" borderId="12" xfId="0" applyNumberFormat="1" applyFont="1" applyBorder="1" applyAlignment="1" applyProtection="1">
      <alignment horizontal="right" shrinkToFit="1"/>
    </xf>
    <xf numFmtId="39" fontId="2" fillId="0" borderId="11" xfId="0" applyNumberFormat="1" applyFont="1" applyBorder="1" applyAlignment="1" applyProtection="1">
      <alignment shrinkToFit="1"/>
    </xf>
    <xf numFmtId="39" fontId="1" fillId="0" borderId="4" xfId="0" applyNumberFormat="1" applyFont="1" applyBorder="1" applyAlignment="1" applyProtection="1">
      <alignment shrinkToFit="1"/>
    </xf>
    <xf numFmtId="39" fontId="1" fillId="0" borderId="7" xfId="0" applyNumberFormat="1" applyFont="1" applyBorder="1" applyAlignment="1" applyProtection="1">
      <alignment shrinkToFit="1"/>
    </xf>
    <xf numFmtId="39" fontId="1" fillId="0" borderId="21" xfId="0" applyNumberFormat="1" applyFont="1" applyBorder="1" applyAlignment="1" applyProtection="1">
      <alignment shrinkToFit="1"/>
    </xf>
    <xf numFmtId="39" fontId="1" fillId="0" borderId="12" xfId="0" applyNumberFormat="1" applyFont="1" applyBorder="1" applyAlignment="1" applyProtection="1">
      <alignment shrinkToFit="1"/>
    </xf>
    <xf numFmtId="39" fontId="1" fillId="0" borderId="23" xfId="0" applyNumberFormat="1" applyFont="1" applyBorder="1" applyAlignment="1" applyProtection="1">
      <alignment shrinkToFit="1"/>
    </xf>
    <xf numFmtId="39" fontId="1" fillId="0" borderId="22" xfId="0" applyNumberFormat="1" applyFont="1" applyBorder="1" applyAlignment="1" applyProtection="1">
      <alignment shrinkToFit="1"/>
    </xf>
    <xf numFmtId="39" fontId="1" fillId="0" borderId="7" xfId="0" applyNumberFormat="1" applyFont="1" applyBorder="1" applyAlignment="1" applyProtection="1">
      <alignment horizontal="right" shrinkToFit="1"/>
    </xf>
    <xf numFmtId="39" fontId="2" fillId="0" borderId="24" xfId="0" applyNumberFormat="1" applyFont="1" applyBorder="1" applyAlignment="1" applyProtection="1">
      <alignment shrinkToFit="1"/>
    </xf>
    <xf numFmtId="39" fontId="2" fillId="0" borderId="26" xfId="0" applyNumberFormat="1" applyFont="1" applyBorder="1" applyAlignment="1" applyProtection="1">
      <alignment shrinkToFit="1"/>
    </xf>
    <xf numFmtId="2" fontId="2" fillId="0" borderId="0" xfId="0" applyNumberFormat="1" applyFont="1" applyBorder="1" applyProtection="1"/>
    <xf numFmtId="39" fontId="2" fillId="0" borderId="0" xfId="0" applyNumberFormat="1" applyFont="1" applyBorder="1" applyAlignment="1" applyProtection="1">
      <alignment shrinkToFit="1"/>
    </xf>
    <xf numFmtId="39" fontId="1" fillId="0" borderId="0" xfId="0" applyNumberFormat="1" applyFont="1" applyBorder="1" applyAlignment="1" applyProtection="1">
      <alignment shrinkToFit="1"/>
    </xf>
    <xf numFmtId="39" fontId="2" fillId="0" borderId="0" xfId="0" applyNumberFormat="1" applyFont="1" applyBorder="1" applyAlignment="1" applyProtection="1">
      <alignment horizontal="right" shrinkToFit="1"/>
    </xf>
    <xf numFmtId="2" fontId="1" fillId="0" borderId="129" xfId="0" applyNumberFormat="1" applyFont="1" applyBorder="1" applyProtection="1"/>
    <xf numFmtId="39" fontId="1" fillId="0" borderId="130" xfId="0" applyNumberFormat="1" applyFont="1" applyBorder="1" applyAlignment="1" applyProtection="1">
      <alignment shrinkToFit="1"/>
    </xf>
    <xf numFmtId="39" fontId="1" fillId="0" borderId="128" xfId="0" applyNumberFormat="1" applyFont="1" applyBorder="1" applyAlignment="1" applyProtection="1">
      <alignment shrinkToFit="1"/>
    </xf>
    <xf numFmtId="39" fontId="1" fillId="0" borderId="131" xfId="0" applyNumberFormat="1" applyFont="1" applyBorder="1" applyAlignment="1" applyProtection="1">
      <alignment shrinkToFit="1"/>
    </xf>
    <xf numFmtId="39" fontId="1" fillId="0" borderId="129" xfId="0" applyNumberFormat="1" applyFont="1" applyBorder="1" applyAlignment="1" applyProtection="1">
      <alignment shrinkToFit="1"/>
    </xf>
    <xf numFmtId="39" fontId="1" fillId="0" borderId="132" xfId="0" applyNumberFormat="1" applyFont="1" applyBorder="1" applyAlignment="1" applyProtection="1">
      <alignment shrinkToFit="1"/>
    </xf>
    <xf numFmtId="39" fontId="1" fillId="0" borderId="133" xfId="0" applyNumberFormat="1" applyFont="1" applyBorder="1" applyAlignment="1" applyProtection="1">
      <alignment shrinkToFit="1"/>
    </xf>
    <xf numFmtId="39" fontId="1" fillId="0" borderId="128" xfId="0" applyNumberFormat="1" applyFont="1" applyBorder="1" applyAlignment="1" applyProtection="1">
      <alignment horizontal="right" shrinkToFit="1"/>
    </xf>
    <xf numFmtId="16" fontId="1" fillId="0" borderId="134" xfId="0" quotePrefix="1" applyNumberFormat="1" applyFont="1" applyBorder="1" applyAlignment="1" applyProtection="1">
      <alignment horizontal="right"/>
    </xf>
    <xf numFmtId="0" fontId="1" fillId="0" borderId="134" xfId="0" applyNumberFormat="1" applyFont="1" applyFill="1" applyBorder="1" applyAlignment="1" applyProtection="1">
      <alignment horizontal="left"/>
      <protection locked="0"/>
    </xf>
    <xf numFmtId="39" fontId="1" fillId="0" borderId="134" xfId="0" applyNumberFormat="1" applyFont="1" applyFill="1" applyBorder="1" applyAlignment="1" applyProtection="1">
      <alignment shrinkToFit="1"/>
    </xf>
    <xf numFmtId="0" fontId="1" fillId="0" borderId="135" xfId="0" applyFont="1" applyBorder="1" applyAlignment="1" applyProtection="1">
      <alignment horizontal="right"/>
    </xf>
    <xf numFmtId="16" fontId="1" fillId="0" borderId="135" xfId="0" applyNumberFormat="1" applyFont="1" applyBorder="1" applyAlignment="1" applyProtection="1">
      <alignment horizontal="right"/>
    </xf>
    <xf numFmtId="0" fontId="1" fillId="0" borderId="135" xfId="0" applyNumberFormat="1" applyFont="1" applyFill="1" applyBorder="1" applyAlignment="1" applyProtection="1">
      <alignment horizontal="left"/>
      <protection locked="0"/>
    </xf>
    <xf numFmtId="39" fontId="1" fillId="0" borderId="135" xfId="0" applyNumberFormat="1" applyFont="1" applyFill="1" applyBorder="1" applyAlignment="1" applyProtection="1">
      <alignment shrinkToFit="1"/>
    </xf>
    <xf numFmtId="39" fontId="2" fillId="0" borderId="1" xfId="0" applyNumberFormat="1" applyFont="1" applyBorder="1" applyProtection="1"/>
    <xf numFmtId="39" fontId="8" fillId="0" borderId="5" xfId="0" applyNumberFormat="1" applyFont="1" applyBorder="1" applyAlignment="1" applyProtection="1">
      <alignment horizontal="center" shrinkToFit="1"/>
    </xf>
    <xf numFmtId="39" fontId="8" fillId="0" borderId="136" xfId="0" applyNumberFormat="1" applyFont="1" applyBorder="1" applyAlignment="1" applyProtection="1">
      <alignment horizontal="center" shrinkToFit="1"/>
    </xf>
    <xf numFmtId="39" fontId="8" fillId="0" borderId="0" xfId="0" applyNumberFormat="1" applyFont="1" applyBorder="1" applyAlignment="1" applyProtection="1">
      <alignment horizontal="center" shrinkToFit="1"/>
    </xf>
    <xf numFmtId="39" fontId="8" fillId="0" borderId="42" xfId="0" applyNumberFormat="1" applyFont="1" applyBorder="1" applyAlignment="1" applyProtection="1">
      <alignment horizontal="center" shrinkToFit="1"/>
    </xf>
    <xf numFmtId="39" fontId="8" fillId="0" borderId="137" xfId="0" applyNumberFormat="1" applyFont="1" applyBorder="1" applyAlignment="1" applyProtection="1">
      <alignment horizontal="center" shrinkToFit="1"/>
    </xf>
    <xf numFmtId="39" fontId="8" fillId="0" borderId="138" xfId="0" applyNumberFormat="1" applyFont="1" applyBorder="1" applyAlignment="1" applyProtection="1">
      <alignment horizontal="center" shrinkToFit="1"/>
    </xf>
    <xf numFmtId="39" fontId="8" fillId="0" borderId="139" xfId="0" applyNumberFormat="1" applyFont="1" applyBorder="1" applyAlignment="1" applyProtection="1">
      <alignment horizontal="center" shrinkToFit="1"/>
    </xf>
    <xf numFmtId="0" fontId="13" fillId="0" borderId="0" xfId="0" applyFont="1" applyAlignment="1" applyProtection="1">
      <alignment shrinkToFit="1"/>
    </xf>
    <xf numFmtId="0" fontId="16" fillId="0" borderId="0" xfId="0" applyFont="1" applyAlignment="1">
      <alignment horizontal="right" shrinkToFit="1"/>
    </xf>
    <xf numFmtId="0" fontId="16" fillId="0" borderId="0" xfId="0" applyFont="1" applyAlignment="1" applyProtection="1">
      <alignment horizontal="right" shrinkToFit="1"/>
    </xf>
    <xf numFmtId="0" fontId="15" fillId="0" borderId="0" xfId="0" applyFont="1" applyFill="1" applyAlignment="1">
      <alignment horizontal="right" shrinkToFit="1"/>
    </xf>
    <xf numFmtId="0" fontId="10" fillId="0" borderId="0" xfId="0" applyFont="1" applyFill="1" applyAlignment="1">
      <alignment horizontal="right" shrinkToFit="1"/>
    </xf>
    <xf numFmtId="0" fontId="11" fillId="0" borderId="0" xfId="0" applyFont="1" applyFill="1" applyAlignment="1">
      <alignment horizontal="right" shrinkToFit="1"/>
    </xf>
    <xf numFmtId="0" fontId="0" fillId="0" borderId="0" xfId="0" applyAlignment="1">
      <alignment horizontal="right" shrinkToFit="1"/>
    </xf>
    <xf numFmtId="2" fontId="11" fillId="0" borderId="0" xfId="0" applyNumberFormat="1" applyFont="1" applyAlignment="1" applyProtection="1">
      <alignment horizontal="right" shrinkToFit="1"/>
    </xf>
    <xf numFmtId="0" fontId="15" fillId="0" borderId="0" xfId="0" applyFont="1" applyFill="1" applyAlignment="1" applyProtection="1">
      <alignment horizontal="right" shrinkToFit="1"/>
    </xf>
    <xf numFmtId="0" fontId="13" fillId="0" borderId="0" xfId="0" applyFont="1" applyAlignment="1" applyProtection="1">
      <alignment horizontal="right" shrinkToFit="1"/>
    </xf>
    <xf numFmtId="39" fontId="2" fillId="3" borderId="57" xfId="0" applyNumberFormat="1" applyFont="1" applyFill="1" applyBorder="1" applyAlignment="1" applyProtection="1">
      <alignment shrinkToFit="1"/>
      <protection locked="0"/>
    </xf>
    <xf numFmtId="39" fontId="2" fillId="0" borderId="140" xfId="0" applyNumberFormat="1" applyFont="1" applyBorder="1" applyProtection="1">
      <protection locked="0"/>
    </xf>
    <xf numFmtId="4" fontId="8" fillId="0" borderId="29" xfId="0" applyNumberFormat="1" applyFont="1" applyBorder="1" applyAlignment="1" applyProtection="1">
      <alignment horizontal="center" shrinkToFit="1"/>
    </xf>
    <xf numFmtId="0" fontId="1" fillId="0" borderId="1" xfId="0" applyFont="1" applyBorder="1" applyProtection="1"/>
    <xf numFmtId="0" fontId="1" fillId="0" borderId="5" xfId="0" applyFont="1" applyBorder="1" applyAlignment="1" applyProtection="1">
      <alignment shrinkToFit="1"/>
    </xf>
    <xf numFmtId="0" fontId="1" fillId="0" borderId="61" xfId="0" applyFont="1" applyBorder="1" applyAlignment="1" applyProtection="1">
      <alignment horizontal="center" shrinkToFit="1"/>
    </xf>
    <xf numFmtId="0" fontId="1" fillId="0" borderId="1" xfId="0" applyNumberFormat="1" applyFont="1" applyBorder="1" applyAlignment="1" applyProtection="1">
      <alignment horizontal="center" shrinkToFit="1"/>
    </xf>
    <xf numFmtId="0" fontId="1" fillId="0" borderId="41" xfId="0" applyFont="1" applyBorder="1" applyAlignment="1" applyProtection="1">
      <alignment horizontal="center" shrinkToFit="1"/>
    </xf>
    <xf numFmtId="0" fontId="1" fillId="0" borderId="61" xfId="0" applyFont="1" applyBorder="1" applyAlignment="1" applyProtection="1">
      <alignment shrinkToFit="1"/>
    </xf>
    <xf numFmtId="0" fontId="1" fillId="0" borderId="141" xfId="0" applyFont="1" applyBorder="1" applyAlignment="1" applyProtection="1">
      <alignment horizontal="center" shrinkToFit="1"/>
    </xf>
    <xf numFmtId="0" fontId="1" fillId="0" borderId="1" xfId="0" applyFont="1" applyBorder="1" applyAlignment="1" applyProtection="1">
      <alignment shrinkToFit="1"/>
    </xf>
    <xf numFmtId="0" fontId="1" fillId="0" borderId="18" xfId="0" applyFont="1" applyBorder="1" applyAlignment="1" applyProtection="1">
      <alignment shrinkToFit="1"/>
    </xf>
    <xf numFmtId="0" fontId="1" fillId="0" borderId="9" xfId="0" applyFont="1" applyBorder="1" applyAlignment="1" applyProtection="1">
      <alignment horizontal="center" shrinkToFit="1"/>
    </xf>
    <xf numFmtId="0" fontId="1" fillId="0" borderId="18" xfId="0" applyFont="1" applyBorder="1" applyAlignment="1" applyProtection="1">
      <alignment horizontal="center" shrinkToFit="1"/>
    </xf>
    <xf numFmtId="0" fontId="1" fillId="0" borderId="3" xfId="0" applyFont="1" applyBorder="1" applyProtection="1"/>
    <xf numFmtId="0" fontId="1" fillId="0" borderId="6" xfId="0" applyFont="1" applyBorder="1" applyAlignment="1" applyProtection="1">
      <alignment horizontal="center" shrinkToFit="1"/>
    </xf>
    <xf numFmtId="0" fontId="1" fillId="0" borderId="10" xfId="0" applyFont="1" applyBorder="1" applyAlignment="1" applyProtection="1">
      <alignment horizontal="center" shrinkToFit="1"/>
    </xf>
    <xf numFmtId="0" fontId="1" fillId="0" borderId="3" xfId="0" applyNumberFormat="1" applyFont="1" applyBorder="1" applyAlignment="1" applyProtection="1">
      <alignment horizontal="center" shrinkToFit="1"/>
    </xf>
    <xf numFmtId="0" fontId="1" fillId="0" borderId="59" xfId="0" applyFont="1" applyBorder="1" applyAlignment="1" applyProtection="1">
      <alignment horizontal="center" shrinkToFit="1"/>
    </xf>
    <xf numFmtId="0" fontId="1" fillId="0" borderId="10" xfId="0" applyFont="1" applyBorder="1" applyAlignment="1" applyProtection="1">
      <alignment shrinkToFit="1"/>
    </xf>
    <xf numFmtId="0" fontId="1" fillId="0" borderId="58" xfId="0" applyFont="1" applyBorder="1" applyAlignment="1" applyProtection="1">
      <alignment shrinkToFit="1"/>
    </xf>
    <xf numFmtId="0" fontId="1" fillId="0" borderId="2" xfId="0" applyFont="1" applyBorder="1" applyAlignment="1" applyProtection="1">
      <alignment shrinkToFit="1"/>
    </xf>
    <xf numFmtId="0" fontId="2" fillId="0" borderId="5" xfId="0" applyFont="1" applyBorder="1" applyAlignment="1" applyProtection="1">
      <alignment shrinkToFit="1"/>
    </xf>
    <xf numFmtId="0" fontId="2" fillId="0" borderId="61" xfId="0" applyFont="1" applyBorder="1" applyAlignment="1" applyProtection="1">
      <alignment horizontal="center" shrinkToFit="1"/>
    </xf>
    <xf numFmtId="0" fontId="2" fillId="0" borderId="1" xfId="0" applyNumberFormat="1" applyFont="1" applyBorder="1" applyAlignment="1" applyProtection="1">
      <alignment horizontal="center" shrinkToFit="1"/>
    </xf>
    <xf numFmtId="0" fontId="2" fillId="0" borderId="41" xfId="0" applyFont="1" applyBorder="1" applyAlignment="1" applyProtection="1">
      <alignment horizontal="center" shrinkToFit="1"/>
    </xf>
    <xf numFmtId="0" fontId="2" fillId="0" borderId="61" xfId="0" applyFont="1" applyBorder="1" applyAlignment="1" applyProtection="1">
      <alignment shrinkToFit="1"/>
    </xf>
    <xf numFmtId="0" fontId="2" fillId="0" borderId="141" xfId="0" applyFont="1" applyBorder="1" applyAlignment="1" applyProtection="1">
      <alignment horizontal="center" shrinkToFit="1"/>
    </xf>
    <xf numFmtId="0" fontId="2" fillId="0" borderId="0" xfId="0" applyFont="1" applyAlignment="1" applyProtection="1">
      <alignment shrinkToFit="1"/>
    </xf>
    <xf numFmtId="0" fontId="2" fillId="0" borderId="1" xfId="0" applyFont="1" applyBorder="1" applyAlignment="1" applyProtection="1">
      <alignment shrinkToFit="1"/>
    </xf>
    <xf numFmtId="0" fontId="2" fillId="0" borderId="0" xfId="0" applyFont="1" applyAlignment="1" applyProtection="1">
      <alignment horizontal="center" shrinkToFit="1"/>
    </xf>
    <xf numFmtId="0" fontId="2" fillId="0" borderId="18" xfId="0" applyFont="1" applyBorder="1" applyAlignment="1" applyProtection="1">
      <alignment shrinkToFit="1"/>
    </xf>
    <xf numFmtId="0" fontId="2" fillId="0" borderId="9" xfId="0" applyFont="1" applyBorder="1" applyAlignment="1" applyProtection="1">
      <alignment horizontal="center" shrinkToFit="1"/>
    </xf>
    <xf numFmtId="0" fontId="2" fillId="0" borderId="18" xfId="0" applyFont="1" applyBorder="1" applyAlignment="1" applyProtection="1">
      <alignment horizontal="center" shrinkToFit="1"/>
    </xf>
    <xf numFmtId="0" fontId="2" fillId="0" borderId="3" xfId="0" applyFont="1" applyBorder="1" applyProtection="1"/>
    <xf numFmtId="0" fontId="2" fillId="0" borderId="10" xfId="0" applyFont="1" applyBorder="1" applyAlignment="1" applyProtection="1">
      <alignment horizontal="center" shrinkToFit="1"/>
    </xf>
    <xf numFmtId="0" fontId="2" fillId="0" borderId="3" xfId="0" applyFont="1" applyBorder="1" applyAlignment="1" applyProtection="1">
      <alignment horizontal="center" shrinkToFit="1"/>
    </xf>
    <xf numFmtId="0" fontId="2" fillId="0" borderId="3" xfId="0" applyNumberFormat="1" applyFont="1" applyBorder="1" applyAlignment="1" applyProtection="1">
      <alignment horizontal="center" shrinkToFit="1"/>
    </xf>
    <xf numFmtId="0" fontId="2" fillId="0" borderId="59" xfId="0" applyFont="1" applyBorder="1" applyAlignment="1" applyProtection="1">
      <alignment horizontal="center" shrinkToFit="1"/>
    </xf>
    <xf numFmtId="0" fontId="2" fillId="0" borderId="10" xfId="0" applyFont="1" applyBorder="1" applyAlignment="1" applyProtection="1">
      <alignment shrinkToFit="1"/>
    </xf>
    <xf numFmtId="0" fontId="2" fillId="0" borderId="2" xfId="0" applyFont="1" applyBorder="1" applyAlignment="1" applyProtection="1">
      <alignment horizontal="center" shrinkToFit="1"/>
    </xf>
    <xf numFmtId="0" fontId="2" fillId="0" borderId="58" xfId="0" applyFont="1" applyBorder="1" applyAlignment="1" applyProtection="1">
      <alignment shrinkToFit="1"/>
    </xf>
    <xf numFmtId="0" fontId="2" fillId="0" borderId="2" xfId="0" applyFont="1" applyBorder="1" applyAlignment="1" applyProtection="1">
      <alignment shrinkToFit="1"/>
    </xf>
    <xf numFmtId="4" fontId="8" fillId="0" borderId="4" xfId="0" applyNumberFormat="1" applyFont="1" applyBorder="1" applyAlignment="1" applyProtection="1">
      <alignment horizontal="center"/>
    </xf>
    <xf numFmtId="4" fontId="8" fillId="0" borderId="64" xfId="0" applyNumberFormat="1" applyFont="1" applyBorder="1" applyAlignment="1" applyProtection="1">
      <alignment horizontal="center"/>
    </xf>
    <xf numFmtId="4" fontId="8" fillId="0" borderId="32" xfId="0" applyNumberFormat="1" applyFont="1" applyBorder="1" applyAlignment="1" applyProtection="1">
      <alignment horizontal="center"/>
    </xf>
    <xf numFmtId="4" fontId="8" fillId="0" borderId="14" xfId="0" applyNumberFormat="1" applyFont="1" applyBorder="1" applyAlignment="1" applyProtection="1">
      <alignment horizontal="center"/>
    </xf>
    <xf numFmtId="4" fontId="8" fillId="0" borderId="63" xfId="0" applyNumberFormat="1" applyFont="1" applyBorder="1" applyAlignment="1" applyProtection="1">
      <alignment horizontal="center"/>
    </xf>
    <xf numFmtId="4" fontId="8" fillId="0" borderId="31" xfId="0" applyNumberFormat="1" applyFont="1" applyBorder="1" applyAlignment="1" applyProtection="1">
      <alignment horizontal="center"/>
    </xf>
    <xf numFmtId="0" fontId="1" fillId="0" borderId="60" xfId="0" applyFont="1" applyBorder="1" applyAlignment="1" applyProtection="1">
      <alignment horizontal="center" shrinkToFit="1"/>
    </xf>
    <xf numFmtId="0" fontId="2" fillId="0" borderId="3" xfId="0" applyFont="1" applyBorder="1" applyAlignment="1" applyProtection="1">
      <alignment shrinkToFit="1"/>
    </xf>
    <xf numFmtId="0" fontId="2" fillId="0" borderId="2" xfId="0" applyFont="1" applyBorder="1" applyProtection="1"/>
    <xf numFmtId="0" fontId="1" fillId="0" borderId="3" xfId="0" applyFont="1" applyBorder="1" applyAlignment="1" applyProtection="1">
      <alignment shrinkToFit="1"/>
    </xf>
    <xf numFmtId="0" fontId="1" fillId="0" borderId="2" xfId="0" applyFont="1" applyBorder="1" applyProtection="1"/>
    <xf numFmtId="49" fontId="2" fillId="0" borderId="36" xfId="0" applyNumberFormat="1" applyFont="1" applyBorder="1" applyAlignment="1" applyProtection="1">
      <alignment horizontal="center" shrinkToFit="1"/>
      <protection locked="0"/>
    </xf>
    <xf numFmtId="1" fontId="2" fillId="0" borderId="37" xfId="0" applyNumberFormat="1" applyFont="1" applyBorder="1" applyAlignment="1" applyProtection="1">
      <alignment horizontal="center" shrinkToFit="1"/>
      <protection locked="0"/>
    </xf>
    <xf numFmtId="49" fontId="2" fillId="0" borderId="38" xfId="0" applyNumberFormat="1" applyFont="1" applyBorder="1" applyAlignment="1" applyProtection="1">
      <alignment horizontal="center" shrinkToFit="1"/>
      <protection locked="0"/>
    </xf>
    <xf numFmtId="49" fontId="2" fillId="0" borderId="38" xfId="0" applyNumberFormat="1" applyFont="1" applyBorder="1" applyAlignment="1" applyProtection="1">
      <alignment shrinkToFit="1"/>
      <protection locked="0"/>
    </xf>
    <xf numFmtId="1" fontId="2" fillId="0" borderId="39" xfId="0" applyNumberFormat="1" applyFont="1" applyBorder="1" applyAlignment="1" applyProtection="1">
      <alignment horizontal="center" shrinkToFit="1"/>
      <protection locked="0"/>
    </xf>
    <xf numFmtId="49" fontId="2" fillId="0" borderId="142" xfId="0" applyNumberFormat="1" applyFont="1" applyBorder="1" applyAlignment="1" applyProtection="1">
      <alignment horizontal="center" shrinkToFit="1"/>
      <protection locked="0"/>
    </xf>
    <xf numFmtId="39" fontId="2" fillId="0" borderId="143" xfId="0" applyNumberFormat="1" applyFont="1" applyBorder="1" applyAlignment="1" applyProtection="1">
      <alignment shrinkToFit="1"/>
      <protection locked="0"/>
    </xf>
    <xf numFmtId="39" fontId="2" fillId="0" borderId="40" xfId="0" applyNumberFormat="1" applyFont="1" applyBorder="1" applyAlignment="1" applyProtection="1">
      <alignment shrinkToFit="1"/>
      <protection locked="0"/>
    </xf>
    <xf numFmtId="49" fontId="2" fillId="0" borderId="144" xfId="0" applyNumberFormat="1" applyFont="1" applyBorder="1" applyAlignment="1" applyProtection="1">
      <alignment horizontal="center" shrinkToFit="1"/>
      <protection locked="0"/>
    </xf>
    <xf numFmtId="49" fontId="2" fillId="0" borderId="142" xfId="0" applyNumberFormat="1" applyFont="1" applyBorder="1" applyAlignment="1" applyProtection="1">
      <alignment shrinkToFit="1"/>
      <protection locked="0"/>
    </xf>
    <xf numFmtId="1" fontId="2" fillId="0" borderId="145" xfId="0" applyNumberFormat="1" applyFont="1" applyBorder="1" applyAlignment="1" applyProtection="1">
      <alignment horizontal="center" shrinkToFit="1"/>
      <protection locked="0"/>
    </xf>
    <xf numFmtId="39" fontId="2" fillId="0" borderId="146" xfId="0" applyNumberFormat="1" applyFont="1" applyBorder="1" applyAlignment="1" applyProtection="1">
      <alignment shrinkToFit="1"/>
    </xf>
    <xf numFmtId="39" fontId="2" fillId="0" borderId="147" xfId="0" applyNumberFormat="1" applyFont="1" applyBorder="1" applyAlignment="1" applyProtection="1">
      <alignment shrinkToFit="1"/>
    </xf>
    <xf numFmtId="39" fontId="2" fillId="0" borderId="148" xfId="0" applyNumberFormat="1" applyFont="1" applyBorder="1" applyAlignment="1" applyProtection="1">
      <alignment shrinkToFit="1"/>
      <protection locked="0"/>
    </xf>
    <xf numFmtId="39" fontId="2" fillId="0" borderId="149" xfId="0" applyNumberFormat="1" applyFont="1" applyBorder="1" applyAlignment="1" applyProtection="1">
      <alignment shrinkToFit="1"/>
      <protection locked="0"/>
    </xf>
    <xf numFmtId="0" fontId="2" fillId="0" borderId="148" xfId="0" applyFont="1" applyBorder="1" applyAlignment="1" applyProtection="1">
      <alignment horizontal="left"/>
    </xf>
    <xf numFmtId="1" fontId="2" fillId="0" borderId="43" xfId="0" applyNumberFormat="1" applyFont="1" applyBorder="1" applyAlignment="1" applyProtection="1">
      <alignment horizontal="left"/>
      <protection locked="0"/>
    </xf>
    <xf numFmtId="1" fontId="2" fillId="0" borderId="51" xfId="0" applyNumberFormat="1" applyFont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left"/>
      <protection locked="0"/>
    </xf>
    <xf numFmtId="1" fontId="2" fillId="0" borderId="52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1" fillId="0" borderId="18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13" xfId="0" applyFont="1" applyBorder="1" applyProtection="1"/>
    <xf numFmtId="0" fontId="1" fillId="0" borderId="19" xfId="0" applyFont="1" applyBorder="1" applyProtection="1"/>
    <xf numFmtId="0" fontId="1" fillId="0" borderId="0" xfId="0" applyFont="1" applyAlignment="1" applyProtection="1">
      <alignment horizontal="left"/>
    </xf>
    <xf numFmtId="2" fontId="1" fillId="0" borderId="25" xfId="0" applyNumberFormat="1" applyFont="1" applyBorder="1" applyProtection="1"/>
    <xf numFmtId="39" fontId="1" fillId="2" borderId="4" xfId="0" applyNumberFormat="1" applyFont="1" applyFill="1" applyBorder="1" applyAlignment="1" applyProtection="1">
      <alignment shrinkToFit="1"/>
      <protection locked="0"/>
    </xf>
    <xf numFmtId="39" fontId="1" fillId="0" borderId="4" xfId="0" applyNumberFormat="1" applyFont="1" applyFill="1" applyBorder="1" applyAlignment="1" applyProtection="1">
      <alignment shrinkToFit="1"/>
    </xf>
    <xf numFmtId="0" fontId="9" fillId="0" borderId="0" xfId="0" applyFont="1" applyAlignment="1">
      <alignment horizontal="center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49" fontId="11" fillId="2" borderId="44" xfId="0" applyNumberFormat="1" applyFont="1" applyFill="1" applyBorder="1" applyAlignment="1" applyProtection="1">
      <alignment horizontal="left"/>
      <protection locked="0"/>
    </xf>
    <xf numFmtId="49" fontId="18" fillId="2" borderId="0" xfId="0" applyNumberFormat="1" applyFont="1" applyFill="1" applyBorder="1" applyAlignment="1" applyProtection="1">
      <alignment horizontal="left"/>
      <protection locked="0"/>
    </xf>
    <xf numFmtId="49" fontId="18" fillId="2" borderId="44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44" xfId="0" applyNumberFormat="1" applyFont="1" applyFill="1" applyBorder="1" applyAlignment="1" applyProtection="1">
      <alignment horizontal="left"/>
      <protection locked="0"/>
    </xf>
    <xf numFmtId="39" fontId="2" fillId="0" borderId="0" xfId="0" applyNumberFormat="1" applyFont="1" applyBorder="1" applyAlignment="1" applyProtection="1">
      <alignment horizontal="right"/>
      <protection locked="0"/>
    </xf>
    <xf numFmtId="39" fontId="2" fillId="0" borderId="0" xfId="0" applyNumberFormat="1" applyFont="1" applyBorder="1" applyAlignment="1" applyProtection="1">
      <alignment horizontal="right"/>
    </xf>
    <xf numFmtId="39" fontId="2" fillId="3" borderId="0" xfId="0" applyNumberFormat="1" applyFont="1" applyFill="1" applyBorder="1" applyAlignment="1" applyProtection="1">
      <alignment horizontal="right"/>
      <protection locked="0"/>
    </xf>
    <xf numFmtId="0" fontId="1" fillId="0" borderId="90" xfId="0" applyFont="1" applyBorder="1" applyAlignment="1" applyProtection="1">
      <alignment shrinkToFit="1"/>
    </xf>
    <xf numFmtId="0" fontId="1" fillId="0" borderId="91" xfId="0" applyFont="1" applyBorder="1" applyAlignment="1" applyProtection="1">
      <alignment shrinkToFit="1"/>
    </xf>
    <xf numFmtId="0" fontId="1" fillId="0" borderId="92" xfId="0" applyFont="1" applyBorder="1" applyAlignment="1" applyProtection="1">
      <alignment shrinkToFit="1"/>
    </xf>
    <xf numFmtId="0" fontId="2" fillId="0" borderId="90" xfId="0" applyFont="1" applyBorder="1" applyAlignment="1" applyProtection="1">
      <alignment shrinkToFit="1"/>
    </xf>
    <xf numFmtId="0" fontId="2" fillId="0" borderId="91" xfId="0" applyFont="1" applyBorder="1" applyAlignment="1" applyProtection="1">
      <alignment shrinkToFit="1"/>
    </xf>
    <xf numFmtId="0" fontId="2" fillId="0" borderId="92" xfId="0" applyFont="1" applyBorder="1" applyAlignment="1" applyProtection="1">
      <alignment shrinkToFit="1"/>
    </xf>
    <xf numFmtId="0" fontId="2" fillId="0" borderId="16" xfId="0" applyFont="1" applyBorder="1" applyAlignment="1" applyProtection="1">
      <alignment horizontal="center"/>
    </xf>
    <xf numFmtId="0" fontId="2" fillId="0" borderId="93" xfId="0" applyFont="1" applyBorder="1" applyAlignment="1" applyProtection="1">
      <alignment horizontal="center"/>
    </xf>
    <xf numFmtId="49" fontId="10" fillId="0" borderId="94" xfId="0" applyNumberFormat="1" applyFont="1" applyBorder="1" applyAlignment="1" applyProtection="1">
      <alignment horizontal="center"/>
    </xf>
    <xf numFmtId="49" fontId="12" fillId="0" borderId="95" xfId="0" applyNumberFormat="1" applyFont="1" applyBorder="1" applyAlignment="1" applyProtection="1">
      <alignment horizontal="center"/>
    </xf>
    <xf numFmtId="49" fontId="12" fillId="0" borderId="27" xfId="0" applyNumberFormat="1" applyFont="1" applyBorder="1" applyAlignment="1" applyProtection="1">
      <alignment horizontal="center"/>
    </xf>
    <xf numFmtId="0" fontId="1" fillId="0" borderId="94" xfId="0" applyFont="1" applyBorder="1" applyAlignment="1" applyProtection="1">
      <alignment horizontal="center"/>
    </xf>
    <xf numFmtId="0" fontId="1" fillId="0" borderId="95" xfId="0" applyFont="1" applyBorder="1" applyAlignment="1" applyProtection="1">
      <alignment horizontal="center"/>
    </xf>
    <xf numFmtId="0" fontId="2" fillId="0" borderId="95" xfId="0" applyFont="1" applyBorder="1" applyAlignment="1" applyProtection="1"/>
    <xf numFmtId="0" fontId="1" fillId="0" borderId="28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28" xfId="0" applyFont="1" applyBorder="1" applyAlignment="1" applyProtection="1"/>
    <xf numFmtId="0" fontId="1" fillId="0" borderId="0" xfId="0" applyFont="1" applyBorder="1" applyAlignment="1" applyProtection="1"/>
    <xf numFmtId="39" fontId="2" fillId="2" borderId="0" xfId="0" applyNumberFormat="1" applyFont="1" applyFill="1" applyBorder="1" applyAlignment="1" applyProtection="1">
      <protection locked="0"/>
    </xf>
    <xf numFmtId="0" fontId="2" fillId="0" borderId="50" xfId="0" applyFont="1" applyBorder="1" applyAlignment="1" applyProtection="1"/>
    <xf numFmtId="0" fontId="2" fillId="0" borderId="46" xfId="0" applyFont="1" applyBorder="1" applyAlignment="1" applyProtection="1"/>
    <xf numFmtId="4" fontId="2" fillId="0" borderId="46" xfId="0" applyNumberFormat="1" applyFont="1" applyBorder="1" applyAlignment="1" applyProtection="1"/>
    <xf numFmtId="0" fontId="2" fillId="0" borderId="28" xfId="0" applyFont="1" applyBorder="1" applyAlignment="1" applyProtection="1"/>
    <xf numFmtId="39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4" fontId="2" fillId="0" borderId="0" xfId="0" applyNumberFormat="1" applyFont="1" applyBorder="1" applyAlignment="1" applyProtection="1"/>
    <xf numFmtId="49" fontId="1" fillId="0" borderId="55" xfId="0" applyNumberFormat="1" applyFont="1" applyBorder="1" applyAlignment="1" applyProtection="1">
      <alignment horizontal="center"/>
    </xf>
    <xf numFmtId="49" fontId="1" fillId="0" borderId="56" xfId="0" applyNumberFormat="1" applyFont="1" applyBorder="1" applyAlignment="1" applyProtection="1">
      <alignment horizontal="center"/>
    </xf>
    <xf numFmtId="167" fontId="1" fillId="0" borderId="56" xfId="0" applyNumberFormat="1" applyFont="1" applyBorder="1" applyAlignment="1" applyProtection="1"/>
    <xf numFmtId="167" fontId="1" fillId="0" borderId="57" xfId="0" applyNumberFormat="1" applyFont="1" applyBorder="1" applyAlignment="1" applyProtection="1"/>
    <xf numFmtId="0" fontId="1" fillId="0" borderId="0" xfId="0" applyFont="1" applyBorder="1" applyAlignment="1" applyProtection="1">
      <protection locked="0"/>
    </xf>
    <xf numFmtId="167" fontId="2" fillId="0" borderId="0" xfId="0" applyNumberFormat="1" applyFont="1" applyBorder="1" applyAlignment="1" applyProtection="1">
      <protection locked="0"/>
    </xf>
    <xf numFmtId="0" fontId="1" fillId="0" borderId="78" xfId="0" applyFont="1" applyBorder="1" applyAlignment="1" applyProtection="1">
      <alignment horizontal="center"/>
    </xf>
    <xf numFmtId="0" fontId="1" fillId="0" borderId="54" xfId="0" applyFont="1" applyBorder="1" applyAlignment="1" applyProtection="1">
      <alignment horizontal="center"/>
    </xf>
    <xf numFmtId="0" fontId="1" fillId="0" borderId="89" xfId="0" applyFont="1" applyBorder="1" applyAlignment="1" applyProtection="1">
      <alignment horizontal="center"/>
    </xf>
    <xf numFmtId="166" fontId="1" fillId="2" borderId="0" xfId="0" applyNumberFormat="1" applyFont="1" applyFill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44" fontId="0" fillId="0" borderId="55" xfId="0" applyNumberFormat="1" applyBorder="1" applyAlignment="1" applyProtection="1">
      <alignment horizontal="center"/>
      <protection locked="0"/>
    </xf>
    <xf numFmtId="44" fontId="0" fillId="0" borderId="57" xfId="0" applyNumberForma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/>
    </xf>
    <xf numFmtId="0" fontId="2" fillId="0" borderId="44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12" fillId="0" borderId="94" xfId="0" applyNumberFormat="1" applyFont="1" applyBorder="1" applyAlignment="1" applyProtection="1">
      <alignment horizontal="center"/>
    </xf>
    <xf numFmtId="0" fontId="13" fillId="0" borderId="62" xfId="0" applyFont="1" applyBorder="1" applyAlignment="1" applyProtection="1">
      <alignment horizontal="left"/>
      <protection locked="0"/>
    </xf>
    <xf numFmtId="44" fontId="11" fillId="0" borderId="86" xfId="0" applyNumberFormat="1" applyFont="1" applyBorder="1" applyAlignment="1" applyProtection="1">
      <alignment horizontal="right" shrinkToFit="1"/>
    </xf>
    <xf numFmtId="44" fontId="11" fillId="0" borderId="100" xfId="0" applyNumberFormat="1" applyFont="1" applyBorder="1" applyAlignment="1" applyProtection="1">
      <alignment horizontal="right" shrinkToFit="1"/>
    </xf>
    <xf numFmtId="44" fontId="11" fillId="0" borderId="101" xfId="0" applyNumberFormat="1" applyFont="1" applyBorder="1" applyAlignment="1" applyProtection="1">
      <alignment horizontal="right" shrinkToFit="1"/>
    </xf>
    <xf numFmtId="0" fontId="13" fillId="0" borderId="95" xfId="0" applyFont="1" applyBorder="1" applyAlignment="1">
      <alignment horizontal="center"/>
    </xf>
    <xf numFmtId="0" fontId="15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Alignment="1">
      <alignment horizontal="left"/>
    </xf>
    <xf numFmtId="0" fontId="13" fillId="0" borderId="52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44" fontId="11" fillId="0" borderId="78" xfId="0" applyNumberFormat="1" applyFont="1" applyBorder="1" applyAlignment="1" applyProtection="1">
      <alignment horizontal="right"/>
    </xf>
    <xf numFmtId="44" fontId="11" fillId="0" borderId="89" xfId="0" applyNumberFormat="1" applyFont="1" applyBorder="1" applyAlignment="1" applyProtection="1">
      <alignment horizontal="right"/>
    </xf>
    <xf numFmtId="43" fontId="11" fillId="0" borderId="96" xfId="0" applyNumberFormat="1" applyFont="1" applyBorder="1" applyAlignment="1" applyProtection="1">
      <alignment horizontal="right"/>
      <protection locked="0"/>
    </xf>
    <xf numFmtId="43" fontId="11" fillId="0" borderId="97" xfId="0" applyNumberFormat="1" applyFont="1" applyBorder="1" applyAlignment="1" applyProtection="1">
      <alignment horizontal="right"/>
      <protection locked="0"/>
    </xf>
    <xf numFmtId="44" fontId="11" fillId="0" borderId="43" xfId="0" applyNumberFormat="1" applyFont="1" applyBorder="1" applyAlignment="1" applyProtection="1">
      <alignment horizontal="right"/>
    </xf>
    <xf numFmtId="44" fontId="11" fillId="0" borderId="48" xfId="0" applyNumberFormat="1" applyFont="1" applyBorder="1" applyAlignment="1" applyProtection="1">
      <alignment horizontal="right"/>
    </xf>
    <xf numFmtId="164" fontId="11" fillId="0" borderId="96" xfId="0" applyNumberFormat="1" applyFont="1" applyBorder="1" applyAlignment="1" applyProtection="1">
      <alignment horizontal="right"/>
    </xf>
    <xf numFmtId="164" fontId="11" fillId="0" borderId="97" xfId="0" applyNumberFormat="1" applyFont="1" applyBorder="1" applyAlignment="1" applyProtection="1">
      <alignment horizontal="right"/>
    </xf>
    <xf numFmtId="44" fontId="11" fillId="0" borderId="85" xfId="0" applyNumberFormat="1" applyFont="1" applyBorder="1" applyAlignment="1" applyProtection="1">
      <alignment horizontal="right" shrinkToFit="1"/>
    </xf>
    <xf numFmtId="44" fontId="11" fillId="0" borderId="98" xfId="0" applyNumberFormat="1" applyFont="1" applyBorder="1" applyAlignment="1" applyProtection="1">
      <alignment horizontal="right" shrinkToFit="1"/>
    </xf>
    <xf numFmtId="44" fontId="11" fillId="0" borderId="99" xfId="0" applyNumberFormat="1" applyFont="1" applyBorder="1" applyAlignment="1" applyProtection="1">
      <alignment horizontal="right" shrinkToFit="1"/>
    </xf>
    <xf numFmtId="44" fontId="11" fillId="0" borderId="96" xfId="0" applyNumberFormat="1" applyFont="1" applyBorder="1" applyAlignment="1" applyProtection="1">
      <alignment horizontal="right" shrinkToFit="1"/>
    </xf>
    <xf numFmtId="44" fontId="11" fillId="0" borderId="102" xfId="0" applyNumberFormat="1" applyFont="1" applyBorder="1" applyAlignment="1" applyProtection="1">
      <alignment horizontal="right" shrinkToFit="1"/>
    </xf>
    <xf numFmtId="44" fontId="11" fillId="0" borderId="97" xfId="0" applyNumberFormat="1" applyFont="1" applyBorder="1" applyAlignment="1" applyProtection="1">
      <alignment horizontal="right" shrinkToFit="1"/>
    </xf>
    <xf numFmtId="0" fontId="13" fillId="0" borderId="56" xfId="0" applyFont="1" applyBorder="1" applyAlignment="1">
      <alignment horizontal="center" shrinkToFit="1"/>
    </xf>
    <xf numFmtId="0" fontId="11" fillId="0" borderId="62" xfId="0" applyFont="1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center"/>
    </xf>
    <xf numFmtId="0" fontId="11" fillId="0" borderId="52" xfId="0" applyNumberFormat="1" applyFont="1" applyBorder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10" fillId="0" borderId="54" xfId="0" applyFont="1" applyBorder="1" applyAlignment="1" applyProtection="1">
      <alignment horizontal="center"/>
    </xf>
    <xf numFmtId="0" fontId="15" fillId="0" borderId="54" xfId="0" applyFont="1" applyBorder="1" applyAlignment="1" applyProtection="1">
      <alignment horizontal="center"/>
    </xf>
    <xf numFmtId="0" fontId="11" fillId="0" borderId="56" xfId="0" applyFont="1" applyBorder="1" applyAlignment="1" applyProtection="1">
      <alignment horizontal="center" shrinkToFit="1"/>
    </xf>
    <xf numFmtId="167" fontId="2" fillId="0" borderId="46" xfId="0" applyNumberFormat="1" applyFont="1" applyBorder="1" applyAlignment="1" applyProtection="1"/>
    <xf numFmtId="0" fontId="11" fillId="3" borderId="107" xfId="0" applyNumberFormat="1" applyFont="1" applyFill="1" applyBorder="1" applyAlignment="1" applyProtection="1">
      <alignment horizontal="left"/>
      <protection locked="0"/>
    </xf>
    <xf numFmtId="0" fontId="11" fillId="3" borderId="62" xfId="0" applyNumberFormat="1" applyFont="1" applyFill="1" applyBorder="1" applyAlignment="1" applyProtection="1">
      <alignment horizontal="left"/>
      <protection locked="0"/>
    </xf>
    <xf numFmtId="0" fontId="11" fillId="3" borderId="108" xfId="0" applyNumberFormat="1" applyFont="1" applyFill="1" applyBorder="1" applyAlignment="1" applyProtection="1">
      <alignment horizontal="left"/>
      <protection locked="0"/>
    </xf>
    <xf numFmtId="43" fontId="11" fillId="0" borderId="85" xfId="0" applyNumberFormat="1" applyFont="1" applyBorder="1" applyAlignment="1" applyProtection="1">
      <alignment horizontal="right"/>
    </xf>
    <xf numFmtId="43" fontId="11" fillId="0" borderId="109" xfId="0" applyNumberFormat="1" applyFont="1" applyBorder="1" applyAlignment="1" applyProtection="1">
      <alignment horizontal="right"/>
    </xf>
    <xf numFmtId="0" fontId="10" fillId="0" borderId="0" xfId="0" applyFont="1" applyBorder="1" applyAlignment="1" applyProtection="1"/>
    <xf numFmtId="0" fontId="10" fillId="0" borderId="44" xfId="0" applyFont="1" applyBorder="1" applyAlignment="1" applyProtection="1"/>
    <xf numFmtId="0" fontId="1" fillId="0" borderId="90" xfId="0" applyFont="1" applyBorder="1" applyAlignment="1" applyProtection="1">
      <alignment horizontal="center" shrinkToFit="1"/>
    </xf>
    <xf numFmtId="0" fontId="1" fillId="0" borderId="91" xfId="0" applyFont="1" applyBorder="1" applyAlignment="1" applyProtection="1">
      <alignment horizontal="center" shrinkToFit="1"/>
    </xf>
    <xf numFmtId="0" fontId="1" fillId="0" borderId="92" xfId="0" applyFont="1" applyBorder="1" applyAlignment="1" applyProtection="1">
      <alignment horizontal="center" shrinkToFit="1"/>
    </xf>
    <xf numFmtId="0" fontId="1" fillId="0" borderId="103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93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0" fillId="0" borderId="68" xfId="0" applyFont="1" applyBorder="1" applyAlignment="1" applyProtection="1">
      <alignment horizontal="left"/>
    </xf>
    <xf numFmtId="0" fontId="10" fillId="0" borderId="104" xfId="0" applyFont="1" applyBorder="1" applyAlignment="1" applyProtection="1">
      <alignment horizontal="left"/>
    </xf>
    <xf numFmtId="0" fontId="10" fillId="0" borderId="105" xfId="0" applyFont="1" applyBorder="1" applyAlignment="1" applyProtection="1">
      <alignment horizontal="left"/>
    </xf>
    <xf numFmtId="0" fontId="10" fillId="0" borderId="104" xfId="0" applyFont="1" applyBorder="1" applyAlignment="1" applyProtection="1">
      <alignment horizontal="center"/>
    </xf>
    <xf numFmtId="0" fontId="10" fillId="0" borderId="106" xfId="0" applyFont="1" applyBorder="1" applyAlignment="1" applyProtection="1">
      <alignment horizontal="center"/>
    </xf>
    <xf numFmtId="0" fontId="11" fillId="0" borderId="107" xfId="0" applyNumberFormat="1" applyFont="1" applyFill="1" applyBorder="1" applyAlignment="1" applyProtection="1">
      <alignment horizontal="left"/>
      <protection locked="0"/>
    </xf>
    <xf numFmtId="0" fontId="11" fillId="0" borderId="62" xfId="0" applyNumberFormat="1" applyFont="1" applyFill="1" applyBorder="1" applyAlignment="1" applyProtection="1">
      <alignment horizontal="left"/>
      <protection locked="0"/>
    </xf>
    <xf numFmtId="0" fontId="11" fillId="0" borderId="108" xfId="0" applyNumberFormat="1" applyFont="1" applyFill="1" applyBorder="1" applyAlignment="1" applyProtection="1">
      <alignment horizontal="left"/>
      <protection locked="0"/>
    </xf>
    <xf numFmtId="0" fontId="11" fillId="0" borderId="107" xfId="0" applyNumberFormat="1" applyFont="1" applyFill="1" applyBorder="1" applyAlignment="1" applyProtection="1">
      <alignment horizontal="left"/>
    </xf>
    <xf numFmtId="0" fontId="11" fillId="0" borderId="62" xfId="0" applyNumberFormat="1" applyFont="1" applyFill="1" applyBorder="1" applyAlignment="1" applyProtection="1">
      <alignment horizontal="left"/>
    </xf>
    <xf numFmtId="0" fontId="11" fillId="0" borderId="108" xfId="0" applyNumberFormat="1" applyFont="1" applyFill="1" applyBorder="1" applyAlignment="1" applyProtection="1">
      <alignment horizontal="left"/>
    </xf>
    <xf numFmtId="43" fontId="11" fillId="0" borderId="86" xfId="0" applyNumberFormat="1" applyFont="1" applyBorder="1" applyAlignment="1" applyProtection="1">
      <alignment horizontal="right"/>
    </xf>
    <xf numFmtId="43" fontId="11" fillId="0" borderId="110" xfId="0" applyNumberFormat="1" applyFont="1" applyBorder="1" applyAlignment="1" applyProtection="1">
      <alignment horizontal="right"/>
    </xf>
    <xf numFmtId="49" fontId="11" fillId="0" borderId="107" xfId="0" applyNumberFormat="1" applyFont="1" applyFill="1" applyBorder="1" applyAlignment="1" applyProtection="1">
      <alignment horizontal="left"/>
    </xf>
    <xf numFmtId="0" fontId="10" fillId="0" borderId="50" xfId="0" applyFont="1" applyBorder="1" applyAlignment="1" applyProtection="1">
      <alignment horizontal="center"/>
    </xf>
    <xf numFmtId="0" fontId="10" fillId="0" borderId="46" xfId="0" applyFont="1" applyBorder="1" applyAlignment="1" applyProtection="1">
      <alignment horizontal="center"/>
    </xf>
    <xf numFmtId="0" fontId="10" fillId="0" borderId="47" xfId="0" applyFont="1" applyBorder="1" applyAlignment="1" applyProtection="1">
      <alignment horizontal="center"/>
    </xf>
    <xf numFmtId="44" fontId="10" fillId="0" borderId="112" xfId="0" applyNumberFormat="1" applyFont="1" applyBorder="1" applyAlignment="1" applyProtection="1">
      <alignment horizontal="right"/>
    </xf>
    <xf numFmtId="44" fontId="10" fillId="0" borderId="113" xfId="0" applyNumberFormat="1" applyFont="1" applyBorder="1" applyAlignment="1" applyProtection="1">
      <alignment horizontal="right"/>
    </xf>
    <xf numFmtId="0" fontId="10" fillId="0" borderId="114" xfId="0" applyFont="1" applyBorder="1" applyAlignment="1" applyProtection="1">
      <alignment horizontal="center"/>
    </xf>
    <xf numFmtId="0" fontId="10" fillId="0" borderId="115" xfId="0" applyFont="1" applyBorder="1" applyAlignment="1" applyProtection="1">
      <alignment horizontal="center"/>
    </xf>
    <xf numFmtId="0" fontId="10" fillId="0" borderId="116" xfId="0" applyFont="1" applyBorder="1" applyAlignment="1" applyProtection="1">
      <alignment horizontal="center"/>
    </xf>
    <xf numFmtId="0" fontId="11" fillId="0" borderId="111" xfId="0" applyNumberFormat="1" applyFont="1" applyFill="1" applyBorder="1" applyAlignment="1" applyProtection="1">
      <alignment horizontal="left"/>
    </xf>
    <xf numFmtId="0" fontId="11" fillId="0" borderId="102" xfId="0" applyNumberFormat="1" applyFont="1" applyFill="1" applyBorder="1" applyAlignment="1" applyProtection="1">
      <alignment horizontal="left"/>
    </xf>
    <xf numFmtId="0" fontId="11" fillId="0" borderId="97" xfId="0" applyNumberFormat="1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  <protection locked="0"/>
    </xf>
    <xf numFmtId="44" fontId="0" fillId="0" borderId="0" xfId="0" applyNumberFormat="1" applyBorder="1" applyAlignment="1" applyProtection="1">
      <alignment horizontal="center"/>
    </xf>
    <xf numFmtId="43" fontId="0" fillId="0" borderId="52" xfId="0" applyNumberFormat="1" applyBorder="1" applyAlignment="1" applyProtection="1">
      <alignment horizontal="center"/>
    </xf>
    <xf numFmtId="44" fontId="0" fillId="0" borderId="117" xfId="0" applyNumberFormat="1" applyBorder="1" applyAlignment="1" applyProtection="1">
      <alignment horizontal="center"/>
    </xf>
    <xf numFmtId="43" fontId="11" fillId="3" borderId="86" xfId="0" applyNumberFormat="1" applyFont="1" applyFill="1" applyBorder="1" applyAlignment="1" applyProtection="1">
      <alignment horizontal="right"/>
      <protection locked="0"/>
    </xf>
    <xf numFmtId="43" fontId="11" fillId="3" borderId="110" xfId="0" applyNumberFormat="1" applyFont="1" applyFill="1" applyBorder="1" applyAlignment="1" applyProtection="1">
      <alignment horizontal="right"/>
      <protection locked="0"/>
    </xf>
    <xf numFmtId="43" fontId="0" fillId="0" borderId="0" xfId="0" applyNumberForma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3"/>
  <sheetViews>
    <sheetView showGridLines="0" tabSelected="1" workbookViewId="0">
      <selection activeCell="A2" sqref="A2"/>
    </sheetView>
  </sheetViews>
  <sheetFormatPr defaultColWidth="9.140625" defaultRowHeight="12.75" customHeight="1" x14ac:dyDescent="0.2"/>
  <cols>
    <col min="1" max="1" width="18.42578125" style="14" customWidth="1"/>
    <col min="2" max="256" width="9.140625" style="14"/>
    <col min="257" max="257" width="18.42578125" style="14" customWidth="1"/>
    <col min="258" max="512" width="9.140625" style="14"/>
    <col min="513" max="513" width="18.42578125" style="14" customWidth="1"/>
    <col min="514" max="768" width="9.140625" style="14"/>
    <col min="769" max="769" width="18.42578125" style="14" customWidth="1"/>
    <col min="770" max="1024" width="9.140625" style="14"/>
    <col min="1025" max="1025" width="18.42578125" style="14" customWidth="1"/>
    <col min="1026" max="1280" width="9.140625" style="14"/>
    <col min="1281" max="1281" width="18.42578125" style="14" customWidth="1"/>
    <col min="1282" max="1536" width="9.140625" style="14"/>
    <col min="1537" max="1537" width="18.42578125" style="14" customWidth="1"/>
    <col min="1538" max="1792" width="9.140625" style="14"/>
    <col min="1793" max="1793" width="18.42578125" style="14" customWidth="1"/>
    <col min="1794" max="2048" width="9.140625" style="14"/>
    <col min="2049" max="2049" width="18.42578125" style="14" customWidth="1"/>
    <col min="2050" max="2304" width="9.140625" style="14"/>
    <col min="2305" max="2305" width="18.42578125" style="14" customWidth="1"/>
    <col min="2306" max="2560" width="9.140625" style="14"/>
    <col min="2561" max="2561" width="18.42578125" style="14" customWidth="1"/>
    <col min="2562" max="2816" width="9.140625" style="14"/>
    <col min="2817" max="2817" width="18.42578125" style="14" customWidth="1"/>
    <col min="2818" max="3072" width="9.140625" style="14"/>
    <col min="3073" max="3073" width="18.42578125" style="14" customWidth="1"/>
    <col min="3074" max="3328" width="9.140625" style="14"/>
    <col min="3329" max="3329" width="18.42578125" style="14" customWidth="1"/>
    <col min="3330" max="3584" width="9.140625" style="14"/>
    <col min="3585" max="3585" width="18.42578125" style="14" customWidth="1"/>
    <col min="3586" max="3840" width="9.140625" style="14"/>
    <col min="3841" max="3841" width="18.42578125" style="14" customWidth="1"/>
    <col min="3842" max="4096" width="9.140625" style="14"/>
    <col min="4097" max="4097" width="18.42578125" style="14" customWidth="1"/>
    <col min="4098" max="4352" width="9.140625" style="14"/>
    <col min="4353" max="4353" width="18.42578125" style="14" customWidth="1"/>
    <col min="4354" max="4608" width="9.140625" style="14"/>
    <col min="4609" max="4609" width="18.42578125" style="14" customWidth="1"/>
    <col min="4610" max="4864" width="9.140625" style="14"/>
    <col min="4865" max="4865" width="18.42578125" style="14" customWidth="1"/>
    <col min="4866" max="5120" width="9.140625" style="14"/>
    <col min="5121" max="5121" width="18.42578125" style="14" customWidth="1"/>
    <col min="5122" max="5376" width="9.140625" style="14"/>
    <col min="5377" max="5377" width="18.42578125" style="14" customWidth="1"/>
    <col min="5378" max="5632" width="9.140625" style="14"/>
    <col min="5633" max="5633" width="18.42578125" style="14" customWidth="1"/>
    <col min="5634" max="5888" width="9.140625" style="14"/>
    <col min="5889" max="5889" width="18.42578125" style="14" customWidth="1"/>
    <col min="5890" max="6144" width="9.140625" style="14"/>
    <col min="6145" max="6145" width="18.42578125" style="14" customWidth="1"/>
    <col min="6146" max="6400" width="9.140625" style="14"/>
    <col min="6401" max="6401" width="18.42578125" style="14" customWidth="1"/>
    <col min="6402" max="6656" width="9.140625" style="14"/>
    <col min="6657" max="6657" width="18.42578125" style="14" customWidth="1"/>
    <col min="6658" max="6912" width="9.140625" style="14"/>
    <col min="6913" max="6913" width="18.42578125" style="14" customWidth="1"/>
    <col min="6914" max="7168" width="9.140625" style="14"/>
    <col min="7169" max="7169" width="18.42578125" style="14" customWidth="1"/>
    <col min="7170" max="7424" width="9.140625" style="14"/>
    <col min="7425" max="7425" width="18.42578125" style="14" customWidth="1"/>
    <col min="7426" max="7680" width="9.140625" style="14"/>
    <col min="7681" max="7681" width="18.42578125" style="14" customWidth="1"/>
    <col min="7682" max="7936" width="9.140625" style="14"/>
    <col min="7937" max="7937" width="18.42578125" style="14" customWidth="1"/>
    <col min="7938" max="8192" width="9.140625" style="14"/>
    <col min="8193" max="8193" width="18.42578125" style="14" customWidth="1"/>
    <col min="8194" max="8448" width="9.140625" style="14"/>
    <col min="8449" max="8449" width="18.42578125" style="14" customWidth="1"/>
    <col min="8450" max="8704" width="9.140625" style="14"/>
    <col min="8705" max="8705" width="18.42578125" style="14" customWidth="1"/>
    <col min="8706" max="8960" width="9.140625" style="14"/>
    <col min="8961" max="8961" width="18.42578125" style="14" customWidth="1"/>
    <col min="8962" max="9216" width="9.140625" style="14"/>
    <col min="9217" max="9217" width="18.42578125" style="14" customWidth="1"/>
    <col min="9218" max="9472" width="9.140625" style="14"/>
    <col min="9473" max="9473" width="18.42578125" style="14" customWidth="1"/>
    <col min="9474" max="9728" width="9.140625" style="14"/>
    <col min="9729" max="9729" width="18.42578125" style="14" customWidth="1"/>
    <col min="9730" max="9984" width="9.140625" style="14"/>
    <col min="9985" max="9985" width="18.42578125" style="14" customWidth="1"/>
    <col min="9986" max="10240" width="9.140625" style="14"/>
    <col min="10241" max="10241" width="18.42578125" style="14" customWidth="1"/>
    <col min="10242" max="10496" width="9.140625" style="14"/>
    <col min="10497" max="10497" width="18.42578125" style="14" customWidth="1"/>
    <col min="10498" max="10752" width="9.140625" style="14"/>
    <col min="10753" max="10753" width="18.42578125" style="14" customWidth="1"/>
    <col min="10754" max="11008" width="9.140625" style="14"/>
    <col min="11009" max="11009" width="18.42578125" style="14" customWidth="1"/>
    <col min="11010" max="11264" width="9.140625" style="14"/>
    <col min="11265" max="11265" width="18.42578125" style="14" customWidth="1"/>
    <col min="11266" max="11520" width="9.140625" style="14"/>
    <col min="11521" max="11521" width="18.42578125" style="14" customWidth="1"/>
    <col min="11522" max="11776" width="9.140625" style="14"/>
    <col min="11777" max="11777" width="18.42578125" style="14" customWidth="1"/>
    <col min="11778" max="12032" width="9.140625" style="14"/>
    <col min="12033" max="12033" width="18.42578125" style="14" customWidth="1"/>
    <col min="12034" max="12288" width="9.140625" style="14"/>
    <col min="12289" max="12289" width="18.42578125" style="14" customWidth="1"/>
    <col min="12290" max="12544" width="9.140625" style="14"/>
    <col min="12545" max="12545" width="18.42578125" style="14" customWidth="1"/>
    <col min="12546" max="12800" width="9.140625" style="14"/>
    <col min="12801" max="12801" width="18.42578125" style="14" customWidth="1"/>
    <col min="12802" max="13056" width="9.140625" style="14"/>
    <col min="13057" max="13057" width="18.42578125" style="14" customWidth="1"/>
    <col min="13058" max="13312" width="9.140625" style="14"/>
    <col min="13313" max="13313" width="18.42578125" style="14" customWidth="1"/>
    <col min="13314" max="13568" width="9.140625" style="14"/>
    <col min="13569" max="13569" width="18.42578125" style="14" customWidth="1"/>
    <col min="13570" max="13824" width="9.140625" style="14"/>
    <col min="13825" max="13825" width="18.42578125" style="14" customWidth="1"/>
    <col min="13826" max="14080" width="9.140625" style="14"/>
    <col min="14081" max="14081" width="18.42578125" style="14" customWidth="1"/>
    <col min="14082" max="14336" width="9.140625" style="14"/>
    <col min="14337" max="14337" width="18.42578125" style="14" customWidth="1"/>
    <col min="14338" max="14592" width="9.140625" style="14"/>
    <col min="14593" max="14593" width="18.42578125" style="14" customWidth="1"/>
    <col min="14594" max="14848" width="9.140625" style="14"/>
    <col min="14849" max="14849" width="18.42578125" style="14" customWidth="1"/>
    <col min="14850" max="15104" width="9.140625" style="14"/>
    <col min="15105" max="15105" width="18.42578125" style="14" customWidth="1"/>
    <col min="15106" max="15360" width="9.140625" style="14"/>
    <col min="15361" max="15361" width="18.42578125" style="14" customWidth="1"/>
    <col min="15362" max="15616" width="9.140625" style="14"/>
    <col min="15617" max="15617" width="18.42578125" style="14" customWidth="1"/>
    <col min="15618" max="15872" width="9.140625" style="14"/>
    <col min="15873" max="15873" width="18.42578125" style="14" customWidth="1"/>
    <col min="15874" max="16128" width="9.140625" style="14"/>
    <col min="16129" max="16129" width="18.42578125" style="14" customWidth="1"/>
    <col min="16130" max="16384" width="9.140625" style="14"/>
  </cols>
  <sheetData>
    <row r="1" spans="1:10" ht="12.75" customHeight="1" x14ac:dyDescent="0.2">
      <c r="A1" s="426" t="s">
        <v>453</v>
      </c>
      <c r="B1" s="426"/>
      <c r="C1" s="426"/>
      <c r="D1" s="426"/>
      <c r="E1" s="426"/>
      <c r="F1" s="426"/>
      <c r="G1" s="426"/>
      <c r="H1" s="426"/>
      <c r="I1" s="426"/>
      <c r="J1" s="426"/>
    </row>
    <row r="3" spans="1:10" s="12" customFormat="1" ht="12.75" customHeight="1" x14ac:dyDescent="0.2">
      <c r="A3" s="12" t="s">
        <v>250</v>
      </c>
      <c r="B3" s="12" t="s">
        <v>475</v>
      </c>
    </row>
    <row r="4" spans="1:10" s="12" customFormat="1" ht="12.75" customHeight="1" x14ac:dyDescent="0.2">
      <c r="A4" s="12" t="s">
        <v>250</v>
      </c>
      <c r="B4" s="12" t="s">
        <v>476</v>
      </c>
    </row>
    <row r="5" spans="1:10" s="12" customFormat="1" ht="12.75" customHeight="1" x14ac:dyDescent="0.2">
      <c r="A5" s="12" t="s">
        <v>250</v>
      </c>
      <c r="B5" s="12" t="s">
        <v>477</v>
      </c>
    </row>
    <row r="6" spans="1:10" s="12" customFormat="1" ht="12.75" customHeight="1" x14ac:dyDescent="0.2">
      <c r="A6" s="12" t="s">
        <v>250</v>
      </c>
      <c r="B6" s="12" t="s">
        <v>478</v>
      </c>
    </row>
    <row r="7" spans="1:10" s="12" customFormat="1" ht="12.75" customHeight="1" x14ac:dyDescent="0.2">
      <c r="B7" s="13" t="s">
        <v>252</v>
      </c>
      <c r="C7" s="13"/>
      <c r="D7" s="13"/>
      <c r="E7" s="13"/>
      <c r="F7" s="13"/>
      <c r="G7" s="13"/>
      <c r="H7" s="13"/>
      <c r="I7" s="13"/>
      <c r="J7" s="230"/>
    </row>
    <row r="8" spans="1:10" s="12" customFormat="1" ht="12.75" customHeight="1" x14ac:dyDescent="0.2">
      <c r="B8" s="12" t="s">
        <v>479</v>
      </c>
    </row>
    <row r="9" spans="1:10" s="12" customFormat="1" ht="12.75" customHeight="1" x14ac:dyDescent="0.2">
      <c r="B9" s="12" t="s">
        <v>480</v>
      </c>
    </row>
    <row r="10" spans="1:10" s="12" customFormat="1" ht="12.75" customHeight="1" x14ac:dyDescent="0.2">
      <c r="B10" s="12" t="s">
        <v>481</v>
      </c>
    </row>
    <row r="11" spans="1:10" s="12" customFormat="1" ht="12.75" customHeight="1" x14ac:dyDescent="0.2">
      <c r="B11" s="12" t="s">
        <v>482</v>
      </c>
    </row>
    <row r="12" spans="1:10" s="12" customFormat="1" ht="12.75" customHeight="1" x14ac:dyDescent="0.2">
      <c r="B12" s="12" t="s">
        <v>483</v>
      </c>
    </row>
    <row r="13" spans="1:10" s="12" customFormat="1" ht="12.75" customHeight="1" x14ac:dyDescent="0.2"/>
    <row r="14" spans="1:10" s="12" customFormat="1" ht="12.75" customHeight="1" x14ac:dyDescent="0.2">
      <c r="B14" s="231" t="s">
        <v>378</v>
      </c>
    </row>
    <row r="15" spans="1:10" s="12" customFormat="1" ht="12.75" customHeight="1" x14ac:dyDescent="0.2">
      <c r="B15" s="231" t="s">
        <v>379</v>
      </c>
    </row>
    <row r="16" spans="1:10" s="12" customFormat="1" ht="12.75" customHeight="1" x14ac:dyDescent="0.2"/>
    <row r="17" spans="1:256" s="12" customFormat="1" ht="12.75" customHeight="1" x14ac:dyDescent="0.2">
      <c r="A17" s="12" t="s">
        <v>264</v>
      </c>
      <c r="B17" s="118" t="s">
        <v>265</v>
      </c>
    </row>
    <row r="18" spans="1:256" s="12" customFormat="1" ht="12.75" customHeight="1" x14ac:dyDescent="0.2">
      <c r="A18" s="119"/>
      <c r="B18" s="12" t="s">
        <v>266</v>
      </c>
    </row>
    <row r="19" spans="1:256" s="12" customFormat="1" ht="12.75" customHeight="1" x14ac:dyDescent="0.2">
      <c r="B19" s="12" t="s">
        <v>372</v>
      </c>
    </row>
    <row r="20" spans="1:256" ht="12.75" customHeight="1" x14ac:dyDescent="0.2">
      <c r="A20" s="120" t="s">
        <v>267</v>
      </c>
      <c r="B20" s="14" t="s">
        <v>268</v>
      </c>
    </row>
    <row r="21" spans="1:256" ht="12.75" customHeight="1" x14ac:dyDescent="0.2">
      <c r="B21" s="14" t="s">
        <v>269</v>
      </c>
    </row>
    <row r="22" spans="1:256" customFormat="1" ht="12.75" customHeight="1" x14ac:dyDescent="0.2">
      <c r="A22" s="121" t="s">
        <v>270</v>
      </c>
      <c r="B22" s="122" t="s">
        <v>271</v>
      </c>
      <c r="C22" s="14"/>
      <c r="D22" s="270"/>
      <c r="E22" s="270"/>
      <c r="F22" s="270"/>
      <c r="G22" s="270"/>
      <c r="H22" s="270"/>
      <c r="I22" s="270"/>
      <c r="J22" s="270"/>
      <c r="K22" s="270"/>
      <c r="L22" s="270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customFormat="1" ht="12.75" customHeight="1" x14ac:dyDescent="0.2">
      <c r="A23" s="121" t="s">
        <v>272</v>
      </c>
      <c r="B23" s="14" t="s">
        <v>447</v>
      </c>
      <c r="C23" s="14"/>
      <c r="D23" s="270"/>
      <c r="E23" s="270"/>
      <c r="F23" s="270"/>
      <c r="G23" s="270"/>
      <c r="H23" s="270"/>
      <c r="I23" s="270"/>
      <c r="J23" s="270"/>
      <c r="K23" s="270"/>
      <c r="L23" s="270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s="12" customFormat="1" ht="12.75" customHeight="1" x14ac:dyDescent="0.2"/>
    <row r="25" spans="1:256" ht="12.75" customHeight="1" x14ac:dyDescent="0.2">
      <c r="A25" s="14" t="s">
        <v>273</v>
      </c>
      <c r="B25" s="14" t="s">
        <v>451</v>
      </c>
    </row>
    <row r="26" spans="1:256" ht="12.75" customHeight="1" x14ac:dyDescent="0.2">
      <c r="B26" s="14" t="s">
        <v>452</v>
      </c>
    </row>
    <row r="27" spans="1:256" ht="12.75" customHeight="1" x14ac:dyDescent="0.2">
      <c r="B27" s="15" t="s">
        <v>195</v>
      </c>
    </row>
    <row r="28" spans="1:256" ht="12.75" customHeight="1" x14ac:dyDescent="0.2">
      <c r="B28" s="14" t="s">
        <v>196</v>
      </c>
    </row>
    <row r="30" spans="1:256" ht="12.75" customHeight="1" x14ac:dyDescent="0.2">
      <c r="A30" s="14" t="s">
        <v>405</v>
      </c>
    </row>
    <row r="31" spans="1:256" ht="12.75" customHeight="1" x14ac:dyDescent="0.2">
      <c r="A31" s="12" t="s">
        <v>250</v>
      </c>
      <c r="B31" s="13" t="s">
        <v>448</v>
      </c>
      <c r="C31" s="13"/>
      <c r="D31" s="13"/>
      <c r="E31" s="13"/>
      <c r="F31" s="13"/>
      <c r="G31" s="13"/>
      <c r="H31" s="13"/>
      <c r="I31" s="13"/>
    </row>
    <row r="32" spans="1:256" ht="12.75" customHeight="1" x14ac:dyDescent="0.2">
      <c r="B32" s="14" t="s">
        <v>406</v>
      </c>
      <c r="G32" s="230"/>
      <c r="H32" s="230"/>
      <c r="I32" s="230"/>
    </row>
    <row r="33" spans="1:2" ht="12.75" customHeight="1" x14ac:dyDescent="0.2">
      <c r="B33" s="271" t="s">
        <v>449</v>
      </c>
    </row>
    <row r="34" spans="1:2" ht="12.75" customHeight="1" x14ac:dyDescent="0.2">
      <c r="B34" s="14" t="s">
        <v>407</v>
      </c>
    </row>
    <row r="36" spans="1:2" ht="12.75" customHeight="1" x14ac:dyDescent="0.2">
      <c r="B36" s="14" t="s">
        <v>408</v>
      </c>
    </row>
    <row r="37" spans="1:2" ht="12.75" customHeight="1" x14ac:dyDescent="0.2">
      <c r="B37" s="14" t="s">
        <v>409</v>
      </c>
    </row>
    <row r="38" spans="1:2" ht="12.75" customHeight="1" x14ac:dyDescent="0.2">
      <c r="B38" s="14" t="s">
        <v>410</v>
      </c>
    </row>
    <row r="40" spans="1:2" ht="12.75" customHeight="1" x14ac:dyDescent="0.2">
      <c r="B40" s="118" t="s">
        <v>450</v>
      </c>
    </row>
    <row r="41" spans="1:2" ht="12.75" customHeight="1" x14ac:dyDescent="0.2">
      <c r="B41" s="118" t="s">
        <v>411</v>
      </c>
    </row>
    <row r="42" spans="1:2" ht="12.75" customHeight="1" x14ac:dyDescent="0.2">
      <c r="B42" s="118" t="s">
        <v>412</v>
      </c>
    </row>
    <row r="44" spans="1:2" ht="12.75" customHeight="1" x14ac:dyDescent="0.2">
      <c r="A44" s="14" t="s">
        <v>446</v>
      </c>
      <c r="B44" s="14" t="s">
        <v>413</v>
      </c>
    </row>
    <row r="45" spans="1:2" ht="12.75" customHeight="1" x14ac:dyDescent="0.2">
      <c r="B45" s="14" t="s">
        <v>414</v>
      </c>
    </row>
    <row r="46" spans="1:2" ht="12.75" customHeight="1" x14ac:dyDescent="0.2">
      <c r="B46" s="14" t="s">
        <v>260</v>
      </c>
    </row>
    <row r="47" spans="1:2" ht="12.75" customHeight="1" x14ac:dyDescent="0.2">
      <c r="B47" s="14" t="s">
        <v>197</v>
      </c>
    </row>
    <row r="48" spans="1:2" ht="12.75" customHeight="1" x14ac:dyDescent="0.2">
      <c r="B48" s="14" t="s">
        <v>261</v>
      </c>
    </row>
    <row r="49" spans="1:2" ht="12.75" customHeight="1" x14ac:dyDescent="0.2">
      <c r="B49" s="14" t="s">
        <v>262</v>
      </c>
    </row>
    <row r="50" spans="1:2" ht="12.75" customHeight="1" x14ac:dyDescent="0.2">
      <c r="B50" s="14" t="s">
        <v>374</v>
      </c>
    </row>
    <row r="51" spans="1:2" ht="12.75" customHeight="1" x14ac:dyDescent="0.2">
      <c r="B51" s="14" t="s">
        <v>373</v>
      </c>
    </row>
    <row r="54" spans="1:2" ht="12.75" customHeight="1" x14ac:dyDescent="0.2">
      <c r="A54" s="14" t="s">
        <v>359</v>
      </c>
      <c r="B54" s="14" t="s">
        <v>360</v>
      </c>
    </row>
    <row r="55" spans="1:2" ht="12.75" customHeight="1" x14ac:dyDescent="0.2">
      <c r="B55" s="14" t="s">
        <v>361</v>
      </c>
    </row>
    <row r="56" spans="1:2" ht="12.75" customHeight="1" x14ac:dyDescent="0.2">
      <c r="B56" s="14" t="s">
        <v>362</v>
      </c>
    </row>
    <row r="58" spans="1:2" ht="12.75" customHeight="1" x14ac:dyDescent="0.2">
      <c r="B58" s="14" t="s">
        <v>377</v>
      </c>
    </row>
    <row r="59" spans="1:2" ht="12.75" customHeight="1" x14ac:dyDescent="0.2">
      <c r="B59" s="14" t="s">
        <v>376</v>
      </c>
    </row>
    <row r="60" spans="1:2" ht="12.75" customHeight="1" x14ac:dyDescent="0.2">
      <c r="B60" s="14" t="s">
        <v>375</v>
      </c>
    </row>
    <row r="63" spans="1:2" ht="12.75" customHeight="1" x14ac:dyDescent="0.2">
      <c r="A63" s="14" t="s">
        <v>363</v>
      </c>
      <c r="B63" s="14" t="s">
        <v>360</v>
      </c>
    </row>
    <row r="64" spans="1:2" ht="12.75" customHeight="1" x14ac:dyDescent="0.2">
      <c r="A64"/>
      <c r="B64" s="14" t="s">
        <v>361</v>
      </c>
    </row>
    <row r="65" spans="2:2" ht="12.75" customHeight="1" x14ac:dyDescent="0.2">
      <c r="B65" s="14" t="s">
        <v>362</v>
      </c>
    </row>
    <row r="66" spans="2:2" ht="12.75" customHeight="1" x14ac:dyDescent="0.2">
      <c r="B66" s="14" t="s">
        <v>364</v>
      </c>
    </row>
    <row r="68" spans="2:2" ht="12.75" customHeight="1" x14ac:dyDescent="0.2">
      <c r="B68" s="14" t="s">
        <v>365</v>
      </c>
    </row>
    <row r="69" spans="2:2" ht="12.75" customHeight="1" x14ac:dyDescent="0.2">
      <c r="B69" s="14" t="s">
        <v>366</v>
      </c>
    </row>
    <row r="70" spans="2:2" ht="12.75" customHeight="1" x14ac:dyDescent="0.2">
      <c r="B70" s="14" t="s">
        <v>367</v>
      </c>
    </row>
    <row r="71" spans="2:2" ht="12.75" customHeight="1" x14ac:dyDescent="0.2">
      <c r="B71" s="14" t="s">
        <v>368</v>
      </c>
    </row>
    <row r="72" spans="2:2" ht="12.75" customHeight="1" x14ac:dyDescent="0.2">
      <c r="B72" s="14" t="s">
        <v>369</v>
      </c>
    </row>
    <row r="73" spans="2:2" ht="12.75" customHeight="1" x14ac:dyDescent="0.2">
      <c r="B73" s="14" t="s">
        <v>370</v>
      </c>
    </row>
  </sheetData>
  <sheetProtection algorithmName="SHA-512" hashValue="SpJ1Vrn1GHem+JznE1eI9uDtSyAjwfjqyfEpGFjRzE9yJvuH2pc0GcR7gB/ipU39o2dR2qmKHZv8hOutJ+MYVw==" saltValue="zsX5pmWmOU+2EHDsFN4rNA==" spinCount="100000" sheet="1" objects="1" scenarios="1" formatColumns="0" formatRows="0"/>
  <mergeCells count="1">
    <mergeCell ref="A1:J1"/>
  </mergeCells>
  <phoneticPr fontId="0" type="noConversion"/>
  <printOptions horizontalCentered="1"/>
  <pageMargins left="0" right="0" top="0.5" bottom="0.5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349</v>
      </c>
      <c r="I5" s="124"/>
      <c r="J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MarRpt!J39</f>
        <v>0</v>
      </c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SUM(APRIL!$B$7)</f>
        <v>0</v>
      </c>
      <c r="J9" s="129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SUM(APRIL!$C$7)</f>
        <v>0</v>
      </c>
      <c r="J10" s="129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SUM(APRIL!$D$7)</f>
        <v>0</v>
      </c>
      <c r="J11" s="129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SUM(APRIL!$E$7)</f>
        <v>0</v>
      </c>
      <c r="J12" s="129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SUM(APRIL!$F$7)</f>
        <v>0</v>
      </c>
      <c r="J13" s="129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SUM(APRIL!$L$7:$O$7)</f>
        <v>0</v>
      </c>
      <c r="J14" s="129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SUM(APRIL!$Q$7:$R$7)</f>
        <v>0</v>
      </c>
      <c r="J15" s="129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SUM(APRIL!$P$7)</f>
        <v>0</v>
      </c>
      <c r="J16" s="129"/>
    </row>
    <row r="17" spans="1:10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</row>
    <row r="18" spans="1:10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</row>
    <row r="19" spans="1:10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</row>
    <row r="20" spans="1:10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</row>
    <row r="21" spans="1:10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</row>
    <row r="22" spans="1:10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SUM(APRIL!$U$7)</f>
        <v>0</v>
      </c>
      <c r="I22" s="102"/>
      <c r="J22" s="129"/>
    </row>
    <row r="23" spans="1:10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SUM(APRIL!$V$7)</f>
        <v>0</v>
      </c>
      <c r="I23" s="102"/>
      <c r="J23" s="129"/>
    </row>
    <row r="24" spans="1:10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SUM(APRIL!$W$7:$X$7)</f>
        <v>0</v>
      </c>
      <c r="I24" s="102"/>
      <c r="J24" s="129"/>
    </row>
    <row r="25" spans="1:10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SUM(APRIL!$Y$7)</f>
        <v>0</v>
      </c>
      <c r="I25" s="128">
        <f>SUM(H22:H25)</f>
        <v>0</v>
      </c>
      <c r="J25" s="129"/>
    </row>
    <row r="26" spans="1:10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SUM(APRIL!$Z$7)</f>
        <v>0</v>
      </c>
      <c r="J26" s="129"/>
    </row>
    <row r="27" spans="1:10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SUM(APRIL!$AA$7)</f>
        <v>0</v>
      </c>
      <c r="J27" s="129"/>
    </row>
    <row r="28" spans="1:10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SUM(APRIL!$AB$7)</f>
        <v>0</v>
      </c>
      <c r="J28" s="129"/>
    </row>
    <row r="29" spans="1:10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SUM(APRIL!$AC$7)</f>
        <v>0</v>
      </c>
      <c r="J29" s="129"/>
    </row>
    <row r="30" spans="1:10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SUM(APRIL!$AD$7)</f>
        <v>0</v>
      </c>
      <c r="J30" s="129"/>
    </row>
    <row r="31" spans="1:10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SUM(APRIL!$AE$7)</f>
        <v>0</v>
      </c>
      <c r="J31" s="129"/>
    </row>
    <row r="32" spans="1:10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SUM(APRIL!$AF$7)</f>
        <v>0</v>
      </c>
      <c r="J32" s="129"/>
    </row>
    <row r="33" spans="1:10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SUM(APRIL!$AG$7)</f>
        <v>0</v>
      </c>
      <c r="J33" s="129"/>
    </row>
    <row r="34" spans="1:10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SUM(APRIL!$AH$7)</f>
        <v>0</v>
      </c>
      <c r="J34" s="129"/>
    </row>
    <row r="35" spans="1:10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</row>
    <row r="36" spans="1:10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SUM(APRIL!$AJ$7)</f>
        <v>0</v>
      </c>
      <c r="J36" s="129"/>
    </row>
    <row r="37" spans="1:10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SUM(APRIL!$AK$7)</f>
        <v>0</v>
      </c>
      <c r="J37" s="129"/>
    </row>
    <row r="38" spans="1:10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</row>
    <row r="39" spans="1:10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</row>
    <row r="40" spans="1:10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</row>
    <row r="44" spans="1:10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  <row r="45" spans="1:10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</row>
    <row r="46" spans="1:10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</row>
    <row r="47" spans="1:10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</row>
    <row r="48" spans="1:10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</row>
    <row r="49" spans="1:10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</row>
    <row r="50" spans="1:10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</row>
  </sheetData>
  <sheetProtection algorithmName="SHA-512" hashValue="nvKHjMQUFxKz4EBvKlYlIudxbjQmRNqd0XUt3mXGGq7q0MEquoUnaf1ydUEJxH1ULpnyGrHaRiXoDoJ7KPv/Dg==" saltValue="gtEbYxr+a3mtADkq4hQuIQ==" spinCount="100000" sheet="1" objects="1" scenarios="1" formatColumns="0" formatRows="0"/>
  <mergeCells count="3">
    <mergeCell ref="A2:J2"/>
    <mergeCell ref="A3:J3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6.42578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MAY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96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MAY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MAY</v>
      </c>
      <c r="H21" s="259" t="s">
        <v>58</v>
      </c>
      <c r="I21" s="261"/>
      <c r="J21" s="425">
        <f>APRIL!E2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121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96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APRIL!U58</f>
        <v>0</v>
      </c>
      <c r="V58" s="477"/>
      <c r="W58" s="478"/>
      <c r="X58" s="16"/>
      <c r="Y58" s="89" t="s">
        <v>238</v>
      </c>
      <c r="Z58" s="479">
        <f>APRIL!Z58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154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APRIL!U59</f>
        <v>0</v>
      </c>
      <c r="V59" s="477"/>
      <c r="W59" s="478"/>
      <c r="X59" s="16"/>
      <c r="Y59" s="89" t="s">
        <v>206</v>
      </c>
      <c r="Z59" s="479">
        <f>APRIL!Z59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APRIL!U60</f>
        <v>0</v>
      </c>
      <c r="V60" s="477"/>
      <c r="W60" s="478"/>
      <c r="X60" s="16"/>
      <c r="Y60" s="89" t="s">
        <v>253</v>
      </c>
      <c r="Z60" s="479">
        <f>APRIL!Z60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APRIL!U65</f>
        <v>0</v>
      </c>
      <c r="V61" s="434"/>
      <c r="W61" s="82"/>
      <c r="X61" s="16"/>
      <c r="Y61" s="89" t="s">
        <v>207</v>
      </c>
      <c r="Z61" s="434">
        <f>APRIL!Z65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155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221</v>
      </c>
      <c r="U65" s="434">
        <f>U61+U62+U63-U64</f>
        <v>0</v>
      </c>
      <c r="V65" s="434"/>
      <c r="W65" s="82"/>
      <c r="X65" s="16"/>
      <c r="Y65" s="89" t="s">
        <v>221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156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APRIL!U68</f>
        <v>0</v>
      </c>
      <c r="V68" s="477"/>
      <c r="W68" s="478"/>
      <c r="X68" s="16"/>
      <c r="Y68" s="89" t="s">
        <v>239</v>
      </c>
      <c r="Z68" s="477">
        <f>APRIL!Z68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APRIL!U69</f>
        <v>0</v>
      </c>
      <c r="V69" s="477"/>
      <c r="W69" s="478"/>
      <c r="X69" s="16"/>
      <c r="Y69" s="89" t="s">
        <v>206</v>
      </c>
      <c r="Z69" s="477">
        <f>APRIL!Z69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APRIL!U70</f>
        <v>0</v>
      </c>
      <c r="V70" s="477"/>
      <c r="W70" s="478"/>
      <c r="X70" s="16"/>
      <c r="Y70" s="89" t="s">
        <v>253</v>
      </c>
      <c r="Z70" s="477">
        <f>APRIL!Z70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384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APRIL!U75</f>
        <v>0</v>
      </c>
      <c r="V71" s="434"/>
      <c r="W71" s="82"/>
      <c r="X71" s="16"/>
      <c r="Y71" s="89" t="s">
        <v>207</v>
      </c>
      <c r="Z71" s="434">
        <f>APRIL!Z75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16"/>
      <c r="P73" s="1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5/31</v>
      </c>
      <c r="U75" s="434">
        <f>U71+U72+U73-U74</f>
        <v>0</v>
      </c>
      <c r="V75" s="434"/>
      <c r="W75" s="82"/>
      <c r="X75" s="16"/>
      <c r="Y75" s="89" t="str">
        <f>Y65</f>
        <v>AS OF 5/31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APRIL!U78</f>
        <v>0</v>
      </c>
      <c r="V78" s="477"/>
      <c r="W78" s="478"/>
      <c r="X78" s="16"/>
      <c r="Y78" s="89" t="s">
        <v>240</v>
      </c>
      <c r="Z78" s="477">
        <f>APRIL!Z78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APRIL!U79</f>
        <v>0</v>
      </c>
      <c r="V79" s="477"/>
      <c r="W79" s="478"/>
      <c r="X79" s="16"/>
      <c r="Y79" s="89" t="s">
        <v>206</v>
      </c>
      <c r="Z79" s="477">
        <f>APRIL!Z79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APRIL!U80</f>
        <v>0</v>
      </c>
      <c r="V80" s="477"/>
      <c r="W80" s="478"/>
      <c r="X80" s="16"/>
      <c r="Y80" s="89" t="s">
        <v>253</v>
      </c>
      <c r="Z80" s="477">
        <f>APRIL!Z80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APRIL!U85</f>
        <v>0</v>
      </c>
      <c r="V81" s="434"/>
      <c r="W81" s="82"/>
      <c r="X81" s="16"/>
      <c r="Y81" s="89" t="s">
        <v>207</v>
      </c>
      <c r="Z81" s="434">
        <f>APRIL!Z85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5/31</v>
      </c>
      <c r="U85" s="434">
        <f>U81+U82+U83-U84</f>
        <v>0</v>
      </c>
      <c r="V85" s="434"/>
      <c r="W85" s="82"/>
      <c r="X85" s="16"/>
      <c r="Y85" s="89" t="str">
        <f>Y75</f>
        <v>AS OF 5/31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APRIL!U88</f>
        <v>0</v>
      </c>
      <c r="V88" s="477"/>
      <c r="W88" s="478"/>
      <c r="X88" s="16"/>
      <c r="Y88" s="89" t="s">
        <v>241</v>
      </c>
      <c r="Z88" s="477">
        <f>APRIL!Z88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APRIL!U89</f>
        <v>0</v>
      </c>
      <c r="V89" s="477"/>
      <c r="W89" s="478"/>
      <c r="X89" s="16"/>
      <c r="Y89" s="89" t="s">
        <v>206</v>
      </c>
      <c r="Z89" s="477">
        <f>APRIL!Z89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APRIL!U90</f>
        <v>0</v>
      </c>
      <c r="V90" s="477"/>
      <c r="W90" s="478"/>
      <c r="X90" s="16"/>
      <c r="Y90" s="89" t="s">
        <v>253</v>
      </c>
      <c r="Z90" s="477">
        <f>APRIL!Z90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APRIL!U95</f>
        <v>0</v>
      </c>
      <c r="V91" s="434"/>
      <c r="W91" s="82"/>
      <c r="X91" s="16"/>
      <c r="Y91" s="89" t="s">
        <v>207</v>
      </c>
      <c r="Z91" s="434">
        <f>APRIL!Z95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5/31</v>
      </c>
      <c r="U95" s="434">
        <f>U91+U92+U93-U94</f>
        <v>0</v>
      </c>
      <c r="V95" s="434"/>
      <c r="W95" s="82"/>
      <c r="X95" s="16"/>
      <c r="Y95" s="89" t="str">
        <f>Y85</f>
        <v>AS OF 5/31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J5ECQ8iMCKQINVWA8YTQ/4qyOBgcUY5R2RcxlAJY/MzYCnKRRglK+wWzUmRac9zdQl7Z5+TvvST8tPIFI1aEQw==" saltValue="FJpiq7U0tW7D9xpqDVSAuQ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350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AprRpt!J39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SUM(MAY!$B$7)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SUM(MAY!$C$7)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SUM(MAY!$D$7)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SUM(MAY!$E$7)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SUM(MAY!$F$7)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SUM(MAY!$L$7:$O$7)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SUM(MAY!$Q$7:$R$7)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SUM(MAY!$P$7)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SUM(MAY!$U$7)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SUM(MAY!$V$7)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SUM(MAY!$W$7:$X$7)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SUM(MAY!$Y$7)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SUM(MAY!$Z$7)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SUM(MAY!$AA$7)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SUM(MAY!$AB$7)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SUM(MAY!$AC$7)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SUM(MAY!$AD$7)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SUM(MAY!$AE$7)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SUM(MAY!$AF$7)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SUM(MAY!$AG$7)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SUM(MAY!$AH$7)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SUM(MAY!$AJ$7)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SUM(MAY!$AK$7)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yKExjfrTQ8uLPSC43JzWjwNz4fZ0suzCe3hnvxLHx5eRC+SRLgM6wgn1XwPytwihX8hbzvZb82lxQkxEFgLQUg==" saltValue="1c5tWo+MQkxrXwepLToAjA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6.5703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JUNE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157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JUNE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JUNE</v>
      </c>
      <c r="H21" s="259" t="s">
        <v>58</v>
      </c>
      <c r="I21" s="261"/>
      <c r="J21" s="425">
        <f>MAY!E2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122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157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MAY!U58</f>
        <v>0</v>
      </c>
      <c r="V58" s="477"/>
      <c r="W58" s="478"/>
      <c r="X58" s="16"/>
      <c r="Y58" s="89" t="s">
        <v>238</v>
      </c>
      <c r="Z58" s="479">
        <f>MAY!Z58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158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MAY!U59</f>
        <v>0</v>
      </c>
      <c r="V59" s="477"/>
      <c r="W59" s="478"/>
      <c r="X59" s="16"/>
      <c r="Y59" s="89" t="s">
        <v>206</v>
      </c>
      <c r="Z59" s="479">
        <f>MAY!Z59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MAY!U60</f>
        <v>0</v>
      </c>
      <c r="V60" s="477"/>
      <c r="W60" s="478"/>
      <c r="X60" s="16"/>
      <c r="Y60" s="89" t="s">
        <v>253</v>
      </c>
      <c r="Z60" s="479">
        <f>MAY!Z60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MAY!U65</f>
        <v>0</v>
      </c>
      <c r="V61" s="434"/>
      <c r="W61" s="82"/>
      <c r="X61" s="16"/>
      <c r="Y61" s="89" t="s">
        <v>207</v>
      </c>
      <c r="Z61" s="434">
        <f>MAY!Z65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159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222</v>
      </c>
      <c r="U65" s="434">
        <f>U61+U62+U63-U64</f>
        <v>0</v>
      </c>
      <c r="V65" s="434"/>
      <c r="W65" s="82"/>
      <c r="X65" s="16"/>
      <c r="Y65" s="89" t="s">
        <v>222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160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MAY!U68</f>
        <v>0</v>
      </c>
      <c r="V68" s="477"/>
      <c r="W68" s="478"/>
      <c r="X68" s="16"/>
      <c r="Y68" s="89" t="s">
        <v>239</v>
      </c>
      <c r="Z68" s="477">
        <f>MAY!Z68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MAY!U69</f>
        <v>0</v>
      </c>
      <c r="V69" s="477"/>
      <c r="W69" s="478"/>
      <c r="X69" s="16"/>
      <c r="Y69" s="89" t="s">
        <v>206</v>
      </c>
      <c r="Z69" s="477">
        <f>MAY!Z69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MAY!U70</f>
        <v>0</v>
      </c>
      <c r="V70" s="477"/>
      <c r="W70" s="478"/>
      <c r="X70" s="16"/>
      <c r="Y70" s="89" t="s">
        <v>253</v>
      </c>
      <c r="Z70" s="477">
        <f>MAY!Z70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385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MAY!U75</f>
        <v>0</v>
      </c>
      <c r="V71" s="434"/>
      <c r="W71" s="82"/>
      <c r="X71" s="16"/>
      <c r="Y71" s="89" t="s">
        <v>207</v>
      </c>
      <c r="Z71" s="434">
        <f>MAY!Z75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56"/>
      <c r="P73" s="5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6/30</v>
      </c>
      <c r="U75" s="434">
        <f>U71+U72+U73-U74</f>
        <v>0</v>
      </c>
      <c r="V75" s="434"/>
      <c r="W75" s="82"/>
      <c r="X75" s="16"/>
      <c r="Y75" s="89" t="str">
        <f>Y65</f>
        <v>AS OF 6/30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MAY!U78</f>
        <v>0</v>
      </c>
      <c r="V78" s="477"/>
      <c r="W78" s="478"/>
      <c r="X78" s="16"/>
      <c r="Y78" s="89" t="s">
        <v>240</v>
      </c>
      <c r="Z78" s="477">
        <f>MAY!Z78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MAY!U79</f>
        <v>0</v>
      </c>
      <c r="V79" s="477"/>
      <c r="W79" s="478"/>
      <c r="X79" s="16"/>
      <c r="Y79" s="89" t="s">
        <v>206</v>
      </c>
      <c r="Z79" s="477">
        <f>MAY!Z79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MAY!U80</f>
        <v>0</v>
      </c>
      <c r="V80" s="477"/>
      <c r="W80" s="478"/>
      <c r="X80" s="16"/>
      <c r="Y80" s="89" t="s">
        <v>253</v>
      </c>
      <c r="Z80" s="477">
        <f>MAY!Z80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MAY!U85</f>
        <v>0</v>
      </c>
      <c r="V81" s="434"/>
      <c r="W81" s="82"/>
      <c r="X81" s="16"/>
      <c r="Y81" s="89" t="s">
        <v>207</v>
      </c>
      <c r="Z81" s="434">
        <f>MAY!Z85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6/30</v>
      </c>
      <c r="U85" s="434">
        <f>U81+U82+U83-U84</f>
        <v>0</v>
      </c>
      <c r="V85" s="434"/>
      <c r="W85" s="82"/>
      <c r="X85" s="16"/>
      <c r="Y85" s="89" t="str">
        <f>Y75</f>
        <v>AS OF 6/30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MAY!U88</f>
        <v>0</v>
      </c>
      <c r="V88" s="477"/>
      <c r="W88" s="478"/>
      <c r="X88" s="16"/>
      <c r="Y88" s="89" t="s">
        <v>241</v>
      </c>
      <c r="Z88" s="477">
        <f>MAY!Z88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MAY!U89</f>
        <v>0</v>
      </c>
      <c r="V89" s="477"/>
      <c r="W89" s="478"/>
      <c r="X89" s="16"/>
      <c r="Y89" s="89" t="s">
        <v>206</v>
      </c>
      <c r="Z89" s="477">
        <f>MAY!Z89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MAY!U90</f>
        <v>0</v>
      </c>
      <c r="V90" s="477"/>
      <c r="W90" s="478"/>
      <c r="X90" s="16"/>
      <c r="Y90" s="89" t="s">
        <v>253</v>
      </c>
      <c r="Z90" s="477">
        <f>MAY!Z90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MAY!U95</f>
        <v>0</v>
      </c>
      <c r="V91" s="434"/>
      <c r="W91" s="82"/>
      <c r="X91" s="16"/>
      <c r="Y91" s="89" t="s">
        <v>207</v>
      </c>
      <c r="Z91" s="434">
        <f>MAY!Z95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6/30</v>
      </c>
      <c r="U95" s="434">
        <f>U91+U92+U93-U94</f>
        <v>0</v>
      </c>
      <c r="V95" s="434"/>
      <c r="W95" s="82"/>
      <c r="X95" s="16"/>
      <c r="Y95" s="89" t="str">
        <f>Y85</f>
        <v>AS OF 6/30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UZJom0ltmAwcvmAiC7CUjvcZRkF3DXoQsT81bW+vIQubHpYUFLD4B/bX3NNabUHI/U+zKeDx3x4YvYqcLpP8vg==" saltValue="TDgYWyj5d1rFTCcTuC5H5Q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351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MayRpt!J39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SUM(JUNE!$B$7)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SUM(JUNE!$C$7)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SUM(JUNE!$D$7)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SUM(JUNE!$E$7)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SUM(JUNE!$F$7)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SUM(JUNE!$L$7:$O$7)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SUM(JUNE!$Q$7:$R$7)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SUM(JUNE!$P$7)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SUM(JUNE!$U$7)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SUM(JUNE!$V$7)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SUM(JUNE!$W$7:$X$7)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SUM(JUNE!$Y$7)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SUM(JUNE!$Z$7)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SUM(JUNE!$AA$7)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SUM(JUNE!$AB$7)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SUM(JUNE!$AC$7)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SUM(JUNE!$AD$7)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SUM(JUNE!$AE$7)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SUM(JUNE!$AF$7)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SUM(JUNE!$AG$7)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SUM(JUNE!$AH$7)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SUM(JUNE!$AJ$7)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SUM(JUNE!$AK$7)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Tqj/A39YOubfuTn6FJuJWs6FoVdz80/qSTgvKmKOLEvKt44fqygjluZp54OD2VS8dl0AmDk9zEml9rPu5z6AQw==" saltValue="jh3E9rlsx5SY97v6MeVTKQ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70"/>
  <sheetViews>
    <sheetView showGridLines="0" workbookViewId="0">
      <selection activeCell="J8" sqref="J8"/>
    </sheetView>
  </sheetViews>
  <sheetFormatPr defaultColWidth="8.7109375" defaultRowHeight="14.45" customHeight="1" x14ac:dyDescent="0.2"/>
  <cols>
    <col min="8" max="10" width="11.7109375" style="205" customWidth="1"/>
    <col min="11" max="13" width="9.140625" style="337"/>
  </cols>
  <sheetData>
    <row r="1" spans="1:13" s="177" customFormat="1" ht="14.45" customHeight="1" x14ac:dyDescent="0.2">
      <c r="A1" s="510" t="str">
        <f>JANUARY!G10</f>
        <v>UNITED STEELWORKERS - LOCAL UNION</v>
      </c>
      <c r="B1" s="510"/>
      <c r="C1" s="510"/>
      <c r="D1" s="510"/>
      <c r="E1" s="510"/>
      <c r="F1" s="510"/>
      <c r="G1" s="510"/>
      <c r="H1" s="510"/>
      <c r="I1" s="510"/>
      <c r="J1" s="510"/>
      <c r="K1" s="339"/>
      <c r="L1" s="339"/>
      <c r="M1" s="339"/>
    </row>
    <row r="2" spans="1:13" s="177" customFormat="1" ht="14.45" customHeight="1" x14ac:dyDescent="0.2">
      <c r="A2" s="510" t="s">
        <v>315</v>
      </c>
      <c r="B2" s="510"/>
      <c r="C2" s="510"/>
      <c r="D2" s="510"/>
      <c r="E2" s="510"/>
      <c r="F2" s="510"/>
      <c r="G2" s="510"/>
      <c r="H2" s="510"/>
      <c r="I2" s="510"/>
      <c r="J2" s="510"/>
      <c r="K2" s="339"/>
      <c r="L2" s="339"/>
      <c r="M2" s="339"/>
    </row>
    <row r="3" spans="1:13" s="177" customFormat="1" ht="14.45" customHeight="1" x14ac:dyDescent="0.2">
      <c r="A3" s="169"/>
      <c r="B3" s="169"/>
      <c r="C3" s="169"/>
      <c r="D3" s="169"/>
      <c r="E3" s="169"/>
      <c r="F3" s="170" t="s">
        <v>274</v>
      </c>
      <c r="G3" s="176">
        <f>JANUARY!E11</f>
        <v>0</v>
      </c>
      <c r="H3" s="178"/>
      <c r="I3" s="178"/>
      <c r="J3" s="178"/>
      <c r="K3" s="335"/>
      <c r="L3" s="335"/>
      <c r="M3" s="335"/>
    </row>
    <row r="4" spans="1:13" s="166" customFormat="1" ht="14.45" customHeight="1" x14ac:dyDescent="0.2">
      <c r="A4" s="167"/>
      <c r="B4" s="167"/>
      <c r="C4" s="167"/>
      <c r="E4" s="168"/>
      <c r="F4" s="168" t="s">
        <v>316</v>
      </c>
      <c r="G4" s="488" t="s">
        <v>347</v>
      </c>
      <c r="H4" s="488"/>
      <c r="I4" s="488"/>
      <c r="J4" s="488"/>
      <c r="K4" s="336"/>
      <c r="L4" s="336"/>
      <c r="M4" s="336"/>
    </row>
    <row r="5" spans="1:13" ht="14.45" customHeight="1" x14ac:dyDescent="0.2">
      <c r="A5" s="102"/>
      <c r="B5" s="102"/>
      <c r="C5" s="102"/>
      <c r="D5" s="102"/>
      <c r="E5" s="511" t="s">
        <v>348</v>
      </c>
      <c r="F5" s="511"/>
      <c r="G5" s="102"/>
      <c r="H5" s="206"/>
      <c r="I5" s="206"/>
      <c r="J5" s="206"/>
      <c r="K5" s="227"/>
      <c r="L5" s="227"/>
      <c r="M5" s="227"/>
    </row>
    <row r="6" spans="1:13" ht="14.45" customHeight="1" x14ac:dyDescent="0.2">
      <c r="A6" s="512" t="s">
        <v>319</v>
      </c>
      <c r="B6" s="512"/>
      <c r="C6" s="512"/>
      <c r="D6" s="512"/>
      <c r="E6" s="512"/>
      <c r="F6" s="512"/>
      <c r="G6" s="512"/>
      <c r="H6" s="512"/>
      <c r="I6" s="512"/>
      <c r="J6" s="512"/>
      <c r="K6" s="227"/>
      <c r="L6" s="227"/>
      <c r="M6" s="227"/>
    </row>
    <row r="7" spans="1:13" ht="14.45" customHeight="1" thickBot="1" x14ac:dyDescent="0.25">
      <c r="A7" s="102"/>
      <c r="B7" s="102"/>
      <c r="C7" s="102"/>
      <c r="D7" s="102"/>
      <c r="E7" s="102"/>
      <c r="F7" s="102"/>
      <c r="G7" s="102"/>
      <c r="H7" s="206"/>
      <c r="I7" s="206"/>
      <c r="J7" s="206"/>
      <c r="K7" s="227"/>
      <c r="L7" s="227"/>
      <c r="M7" s="227"/>
    </row>
    <row r="8" spans="1:13" ht="14.45" customHeight="1" x14ac:dyDescent="0.2">
      <c r="A8" s="154" t="s">
        <v>417</v>
      </c>
      <c r="B8" s="154"/>
      <c r="C8" s="154"/>
      <c r="D8" s="102"/>
      <c r="E8" s="102"/>
      <c r="F8" s="102"/>
      <c r="G8" s="102"/>
      <c r="H8" s="206"/>
      <c r="I8" s="206"/>
      <c r="J8" s="181">
        <f>AprRpt!J7</f>
        <v>0</v>
      </c>
      <c r="K8" s="227"/>
      <c r="L8" s="227"/>
      <c r="M8" s="227"/>
    </row>
    <row r="9" spans="1:13" ht="14.45" customHeight="1" x14ac:dyDescent="0.2">
      <c r="A9" s="154" t="s">
        <v>320</v>
      </c>
      <c r="B9" s="154"/>
      <c r="C9" s="154"/>
      <c r="D9" s="102"/>
      <c r="E9" s="102"/>
      <c r="F9" s="102"/>
      <c r="G9" s="102"/>
      <c r="H9" s="206"/>
      <c r="I9" s="207"/>
      <c r="J9" s="208" t="s">
        <v>236</v>
      </c>
      <c r="K9" s="333" t="s">
        <v>349</v>
      </c>
      <c r="L9" s="333" t="s">
        <v>350</v>
      </c>
      <c r="M9" s="333" t="s">
        <v>351</v>
      </c>
    </row>
    <row r="10" spans="1:13" ht="14.45" customHeight="1" x14ac:dyDescent="0.2">
      <c r="A10" s="154" t="s">
        <v>418</v>
      </c>
      <c r="B10" s="154"/>
      <c r="C10" s="154"/>
      <c r="D10" s="102"/>
      <c r="E10" s="102"/>
      <c r="F10" s="102"/>
      <c r="G10" s="102"/>
      <c r="H10" s="206"/>
      <c r="I10" s="209">
        <f t="shared" ref="I10:I17" si="0">SUM(K10:M10)</f>
        <v>0</v>
      </c>
      <c r="J10" s="210"/>
      <c r="K10" s="338">
        <f>AprRpt!I9</f>
        <v>0</v>
      </c>
      <c r="L10" s="338">
        <f>MayRpt!I9</f>
        <v>0</v>
      </c>
      <c r="M10" s="338">
        <f>JunRpt!I9</f>
        <v>0</v>
      </c>
    </row>
    <row r="11" spans="1:13" ht="14.45" customHeight="1" x14ac:dyDescent="0.2">
      <c r="A11" s="154" t="s">
        <v>419</v>
      </c>
      <c r="B11" s="154"/>
      <c r="C11" s="154"/>
      <c r="D11" s="102"/>
      <c r="E11" s="102"/>
      <c r="F11" s="102"/>
      <c r="G11" s="102"/>
      <c r="H11" s="206"/>
      <c r="I11" s="211">
        <f t="shared" si="0"/>
        <v>0</v>
      </c>
      <c r="J11" s="210"/>
      <c r="K11" s="338">
        <f>AprRpt!I10</f>
        <v>0</v>
      </c>
      <c r="L11" s="338">
        <f>MayRpt!I10</f>
        <v>0</v>
      </c>
      <c r="M11" s="338">
        <f>JunRpt!I10</f>
        <v>0</v>
      </c>
    </row>
    <row r="12" spans="1:13" ht="14.45" customHeight="1" x14ac:dyDescent="0.2">
      <c r="A12" s="154" t="s">
        <v>420</v>
      </c>
      <c r="B12" s="154"/>
      <c r="C12" s="154"/>
      <c r="D12" s="102"/>
      <c r="E12" s="102"/>
      <c r="F12" s="102"/>
      <c r="G12" s="102"/>
      <c r="H12" s="206"/>
      <c r="I12" s="211">
        <f t="shared" si="0"/>
        <v>0</v>
      </c>
      <c r="J12" s="210"/>
      <c r="K12" s="338">
        <f>AprRpt!I11</f>
        <v>0</v>
      </c>
      <c r="L12" s="338">
        <f>MayRpt!I11</f>
        <v>0</v>
      </c>
      <c r="M12" s="338">
        <f>JunRpt!I11</f>
        <v>0</v>
      </c>
    </row>
    <row r="13" spans="1:13" ht="14.45" customHeight="1" x14ac:dyDescent="0.2">
      <c r="A13" s="154" t="s">
        <v>421</v>
      </c>
      <c r="B13" s="154"/>
      <c r="C13" s="154"/>
      <c r="D13" s="102"/>
      <c r="E13" s="102"/>
      <c r="F13" s="102"/>
      <c r="G13" s="102"/>
      <c r="H13" s="206"/>
      <c r="I13" s="211">
        <f t="shared" si="0"/>
        <v>0</v>
      </c>
      <c r="J13" s="210"/>
      <c r="K13" s="338">
        <f>AprRpt!I12</f>
        <v>0</v>
      </c>
      <c r="L13" s="338">
        <f>MayRpt!I12</f>
        <v>0</v>
      </c>
      <c r="M13" s="338">
        <f>JunRpt!I12</f>
        <v>0</v>
      </c>
    </row>
    <row r="14" spans="1:13" ht="14.45" customHeight="1" x14ac:dyDescent="0.2">
      <c r="A14" s="154" t="s">
        <v>422</v>
      </c>
      <c r="B14" s="154"/>
      <c r="C14" s="154"/>
      <c r="D14" s="102"/>
      <c r="E14" s="102"/>
      <c r="F14" s="102"/>
      <c r="G14" s="102"/>
      <c r="H14" s="206"/>
      <c r="I14" s="211">
        <f t="shared" si="0"/>
        <v>0</v>
      </c>
      <c r="J14" s="210"/>
      <c r="K14" s="338">
        <f>AprRpt!I13</f>
        <v>0</v>
      </c>
      <c r="L14" s="338">
        <f>MayRpt!I13</f>
        <v>0</v>
      </c>
      <c r="M14" s="338">
        <f>JunRpt!I13</f>
        <v>0</v>
      </c>
    </row>
    <row r="15" spans="1:13" ht="14.45" customHeight="1" x14ac:dyDescent="0.2">
      <c r="A15" s="154" t="s">
        <v>423</v>
      </c>
      <c r="B15" s="154"/>
      <c r="C15" s="154"/>
      <c r="D15" s="102"/>
      <c r="E15" s="102"/>
      <c r="F15" s="102"/>
      <c r="G15" s="102"/>
      <c r="H15" s="206"/>
      <c r="I15" s="211">
        <f t="shared" si="0"/>
        <v>0</v>
      </c>
      <c r="J15" s="210"/>
      <c r="K15" s="338">
        <f>AprRpt!I14</f>
        <v>0</v>
      </c>
      <c r="L15" s="338">
        <f>MayRpt!I14</f>
        <v>0</v>
      </c>
      <c r="M15" s="338">
        <f>JunRpt!I14</f>
        <v>0</v>
      </c>
    </row>
    <row r="16" spans="1:13" ht="14.45" customHeight="1" x14ac:dyDescent="0.2">
      <c r="A16" s="154"/>
      <c r="B16" s="154"/>
      <c r="C16" s="154" t="s">
        <v>424</v>
      </c>
      <c r="D16" s="102"/>
      <c r="E16" s="102"/>
      <c r="F16" s="102"/>
      <c r="G16" s="102"/>
      <c r="H16" s="206"/>
      <c r="I16" s="211">
        <f t="shared" si="0"/>
        <v>0</v>
      </c>
      <c r="J16" s="210"/>
      <c r="K16" s="338">
        <f>AprRpt!I15</f>
        <v>0</v>
      </c>
      <c r="L16" s="338">
        <f>MayRpt!I15</f>
        <v>0</v>
      </c>
      <c r="M16" s="338">
        <f>JunRpt!I15</f>
        <v>0</v>
      </c>
    </row>
    <row r="17" spans="1:13" ht="14.45" customHeight="1" x14ac:dyDescent="0.2">
      <c r="A17" s="154"/>
      <c r="B17" s="154"/>
      <c r="C17" s="154" t="s">
        <v>425</v>
      </c>
      <c r="D17" s="102"/>
      <c r="E17" s="102"/>
      <c r="F17" s="102"/>
      <c r="G17" s="102"/>
      <c r="H17" s="206"/>
      <c r="I17" s="212">
        <f t="shared" si="0"/>
        <v>0</v>
      </c>
      <c r="J17" s="210"/>
      <c r="K17" s="338">
        <f>AprRpt!I16</f>
        <v>0</v>
      </c>
      <c r="L17" s="338">
        <f>MayRpt!I16</f>
        <v>0</v>
      </c>
      <c r="M17" s="338">
        <f>JunRpt!I16</f>
        <v>0</v>
      </c>
    </row>
    <row r="18" spans="1:13" ht="14.45" customHeight="1" thickBot="1" x14ac:dyDescent="0.25">
      <c r="A18" s="154"/>
      <c r="B18" s="156" t="s">
        <v>426</v>
      </c>
      <c r="C18" s="154"/>
      <c r="D18" s="102"/>
      <c r="E18" s="102"/>
      <c r="F18" s="102"/>
      <c r="G18" s="102"/>
      <c r="H18" s="206"/>
      <c r="I18" s="206"/>
      <c r="J18" s="213">
        <f>SUM(I10:I17)</f>
        <v>0</v>
      </c>
      <c r="K18" s="227" t="s">
        <v>236</v>
      </c>
      <c r="L18" s="227"/>
      <c r="M18" s="227"/>
    </row>
    <row r="19" spans="1:13" ht="14.45" customHeight="1" thickTop="1" thickBot="1" x14ac:dyDescent="0.25">
      <c r="A19" s="154"/>
      <c r="B19" s="156" t="s">
        <v>427</v>
      </c>
      <c r="C19" s="154"/>
      <c r="D19" s="102"/>
      <c r="E19" s="102"/>
      <c r="F19" s="102"/>
      <c r="G19" s="102"/>
      <c r="H19" s="206"/>
      <c r="I19" s="206"/>
      <c r="J19" s="214">
        <f>SUM(J8:J18)</f>
        <v>0</v>
      </c>
      <c r="K19" s="227"/>
      <c r="L19" s="227"/>
      <c r="M19" s="227"/>
    </row>
    <row r="20" spans="1:13" ht="14.45" customHeight="1" x14ac:dyDescent="0.2">
      <c r="A20" s="154"/>
      <c r="B20" s="154"/>
      <c r="C20" s="154"/>
      <c r="D20" s="102"/>
      <c r="E20" s="102"/>
      <c r="F20" s="102"/>
      <c r="G20" s="102"/>
      <c r="H20" s="206"/>
      <c r="I20" s="206"/>
      <c r="J20" s="215"/>
      <c r="K20" s="227"/>
      <c r="L20" s="227"/>
      <c r="M20" s="227"/>
    </row>
    <row r="21" spans="1:13" ht="14.45" customHeight="1" x14ac:dyDescent="0.2">
      <c r="A21" s="154"/>
      <c r="B21" s="154" t="s">
        <v>325</v>
      </c>
      <c r="C21" s="154"/>
      <c r="D21" s="102"/>
      <c r="E21" s="102"/>
      <c r="F21" s="102"/>
      <c r="G21" s="102"/>
      <c r="H21" s="206"/>
      <c r="I21" s="206"/>
      <c r="J21" s="210"/>
      <c r="K21" s="227"/>
      <c r="L21" s="227"/>
      <c r="M21" s="227"/>
    </row>
    <row r="22" spans="1:13" ht="14.45" customHeight="1" x14ac:dyDescent="0.2">
      <c r="A22" s="154" t="s">
        <v>289</v>
      </c>
      <c r="B22" s="154"/>
      <c r="C22" s="154"/>
      <c r="D22" s="102"/>
      <c r="E22" s="102"/>
      <c r="F22" s="102"/>
      <c r="G22" s="102"/>
      <c r="H22" s="206"/>
      <c r="I22" s="206"/>
      <c r="J22" s="210"/>
      <c r="K22" s="333" t="s">
        <v>349</v>
      </c>
      <c r="L22" s="333" t="s">
        <v>350</v>
      </c>
      <c r="M22" s="333" t="s">
        <v>351</v>
      </c>
    </row>
    <row r="23" spans="1:13" ht="14.45" customHeight="1" x14ac:dyDescent="0.2">
      <c r="A23" s="154"/>
      <c r="B23" s="154" t="s">
        <v>428</v>
      </c>
      <c r="C23" s="154"/>
      <c r="D23" s="102"/>
      <c r="E23" s="102"/>
      <c r="F23" s="102"/>
      <c r="G23" s="102"/>
      <c r="H23" s="216">
        <f>SUM(K23:M23)</f>
        <v>0</v>
      </c>
      <c r="I23" s="206"/>
      <c r="J23" s="210"/>
      <c r="K23" s="338">
        <f>AprRpt!H22</f>
        <v>0</v>
      </c>
      <c r="L23" s="338">
        <f>MayRpt!H22</f>
        <v>0</v>
      </c>
      <c r="M23" s="338">
        <f>JunRpt!H22</f>
        <v>0</v>
      </c>
    </row>
    <row r="24" spans="1:13" ht="14.45" customHeight="1" x14ac:dyDescent="0.2">
      <c r="A24" s="154"/>
      <c r="B24" s="154" t="s">
        <v>429</v>
      </c>
      <c r="C24" s="154"/>
      <c r="D24" s="102"/>
      <c r="E24" s="102"/>
      <c r="F24" s="102"/>
      <c r="G24" s="102"/>
      <c r="H24" s="217">
        <f>SUM(K24:M24)</f>
        <v>0</v>
      </c>
      <c r="I24" s="206"/>
      <c r="J24" s="210"/>
      <c r="K24" s="338">
        <f>AprRpt!H23</f>
        <v>0</v>
      </c>
      <c r="L24" s="338">
        <f>MayRpt!H23</f>
        <v>0</v>
      </c>
      <c r="M24" s="338">
        <f>JunRpt!H23</f>
        <v>0</v>
      </c>
    </row>
    <row r="25" spans="1:13" ht="14.45" customHeight="1" x14ac:dyDescent="0.2">
      <c r="A25" s="154"/>
      <c r="B25" s="154" t="s">
        <v>430</v>
      </c>
      <c r="C25" s="154"/>
      <c r="D25" s="102"/>
      <c r="E25" s="102"/>
      <c r="F25" s="102"/>
      <c r="G25" s="102"/>
      <c r="H25" s="217">
        <f>SUM(K25:M25)</f>
        <v>0</v>
      </c>
      <c r="I25" s="206"/>
      <c r="J25" s="210"/>
      <c r="K25" s="338">
        <f>AprRpt!H24</f>
        <v>0</v>
      </c>
      <c r="L25" s="338">
        <f>MayRpt!H24</f>
        <v>0</v>
      </c>
      <c r="M25" s="338">
        <f>JunRpt!H24</f>
        <v>0</v>
      </c>
    </row>
    <row r="26" spans="1:13" ht="14.45" customHeight="1" x14ac:dyDescent="0.2">
      <c r="A26" s="154"/>
      <c r="B26" s="154" t="s">
        <v>431</v>
      </c>
      <c r="C26" s="154"/>
      <c r="D26" s="102"/>
      <c r="E26" s="102"/>
      <c r="F26" s="102"/>
      <c r="G26" s="102"/>
      <c r="H26" s="218">
        <f>SUM(K26:M26)</f>
        <v>0</v>
      </c>
      <c r="I26" s="206"/>
      <c r="J26" s="210"/>
      <c r="K26" s="338">
        <f>AprRpt!H25</f>
        <v>0</v>
      </c>
      <c r="L26" s="338">
        <f>MayRpt!H25</f>
        <v>0</v>
      </c>
      <c r="M26" s="338">
        <f>JunRpt!H25</f>
        <v>0</v>
      </c>
    </row>
    <row r="27" spans="1:13" ht="14.45" customHeight="1" x14ac:dyDescent="0.2">
      <c r="A27" s="154"/>
      <c r="B27" s="156" t="s">
        <v>432</v>
      </c>
      <c r="C27" s="154"/>
      <c r="D27" s="102"/>
      <c r="E27" s="102"/>
      <c r="F27" s="102"/>
      <c r="G27" s="102"/>
      <c r="H27" s="206"/>
      <c r="I27" s="219">
        <f>SUM(H23:H26)</f>
        <v>0</v>
      </c>
      <c r="J27" s="210"/>
      <c r="K27" s="333" t="s">
        <v>349</v>
      </c>
      <c r="L27" s="333" t="s">
        <v>350</v>
      </c>
      <c r="M27" s="333" t="s">
        <v>351</v>
      </c>
    </row>
    <row r="28" spans="1:13" ht="14.45" customHeight="1" x14ac:dyDescent="0.2">
      <c r="A28" s="154" t="s">
        <v>433</v>
      </c>
      <c r="B28" s="154"/>
      <c r="C28" s="154"/>
      <c r="D28" s="102"/>
      <c r="E28" s="102"/>
      <c r="F28" s="102"/>
      <c r="G28" s="102"/>
      <c r="H28" s="206"/>
      <c r="I28" s="211">
        <f t="shared" ref="I28:I39" si="1">SUM(K28:M28)</f>
        <v>0</v>
      </c>
      <c r="J28" s="210"/>
      <c r="K28" s="338">
        <f>AprRpt!I26</f>
        <v>0</v>
      </c>
      <c r="L28" s="338">
        <f>MayRpt!I26</f>
        <v>0</v>
      </c>
      <c r="M28" s="338">
        <f>JunRpt!I26</f>
        <v>0</v>
      </c>
    </row>
    <row r="29" spans="1:13" ht="14.45" customHeight="1" x14ac:dyDescent="0.2">
      <c r="A29" s="154" t="s">
        <v>434</v>
      </c>
      <c r="B29" s="154"/>
      <c r="C29" s="154"/>
      <c r="D29" s="102"/>
      <c r="E29" s="102"/>
      <c r="F29" s="102"/>
      <c r="G29" s="102"/>
      <c r="H29" s="206"/>
      <c r="I29" s="211">
        <f t="shared" si="1"/>
        <v>0</v>
      </c>
      <c r="J29" s="210"/>
      <c r="K29" s="338">
        <f>AprRpt!I27</f>
        <v>0</v>
      </c>
      <c r="L29" s="338">
        <f>MayRpt!I27</f>
        <v>0</v>
      </c>
      <c r="M29" s="338">
        <f>JunRpt!I27</f>
        <v>0</v>
      </c>
    </row>
    <row r="30" spans="1:13" ht="14.45" customHeight="1" x14ac:dyDescent="0.2">
      <c r="A30" s="154" t="s">
        <v>435</v>
      </c>
      <c r="B30" s="154"/>
      <c r="C30" s="154"/>
      <c r="D30" s="102"/>
      <c r="E30" s="102"/>
      <c r="F30" s="102"/>
      <c r="G30" s="102"/>
      <c r="H30" s="206"/>
      <c r="I30" s="220">
        <f t="shared" si="1"/>
        <v>0</v>
      </c>
      <c r="J30" s="210"/>
      <c r="K30" s="338">
        <f>AprRpt!I28</f>
        <v>0</v>
      </c>
      <c r="L30" s="338">
        <f>MayRpt!I28</f>
        <v>0</v>
      </c>
      <c r="M30" s="338">
        <f>JunRpt!I28</f>
        <v>0</v>
      </c>
    </row>
    <row r="31" spans="1:13" ht="14.45" customHeight="1" x14ac:dyDescent="0.2">
      <c r="A31" s="154" t="s">
        <v>436</v>
      </c>
      <c r="B31" s="154"/>
      <c r="C31" s="154"/>
      <c r="D31" s="102"/>
      <c r="E31" s="102"/>
      <c r="F31" s="102"/>
      <c r="G31" s="102"/>
      <c r="H31" s="206"/>
      <c r="I31" s="220">
        <f t="shared" si="1"/>
        <v>0</v>
      </c>
      <c r="J31" s="210"/>
      <c r="K31" s="338">
        <f>AprRpt!I29</f>
        <v>0</v>
      </c>
      <c r="L31" s="338">
        <f>MayRpt!I29</f>
        <v>0</v>
      </c>
      <c r="M31" s="338">
        <f>JunRpt!I29</f>
        <v>0</v>
      </c>
    </row>
    <row r="32" spans="1:13" ht="14.45" customHeight="1" x14ac:dyDescent="0.2">
      <c r="A32" s="154" t="s">
        <v>437</v>
      </c>
      <c r="B32" s="154"/>
      <c r="C32" s="154"/>
      <c r="D32" s="102"/>
      <c r="E32" s="102"/>
      <c r="F32" s="102"/>
      <c r="G32" s="102"/>
      <c r="H32" s="206"/>
      <c r="I32" s="220">
        <f t="shared" si="1"/>
        <v>0</v>
      </c>
      <c r="J32" s="210"/>
      <c r="K32" s="338">
        <f>AprRpt!I30</f>
        <v>0</v>
      </c>
      <c r="L32" s="338">
        <f>MayRpt!I30</f>
        <v>0</v>
      </c>
      <c r="M32" s="338">
        <f>JunRpt!I30</f>
        <v>0</v>
      </c>
    </row>
    <row r="33" spans="1:13" ht="14.45" customHeight="1" x14ac:dyDescent="0.2">
      <c r="A33" s="154" t="s">
        <v>438</v>
      </c>
      <c r="B33" s="154"/>
      <c r="C33" s="154"/>
      <c r="D33" s="102"/>
      <c r="E33" s="102"/>
      <c r="F33" s="102"/>
      <c r="G33" s="102"/>
      <c r="H33" s="206"/>
      <c r="I33" s="220">
        <f t="shared" si="1"/>
        <v>0</v>
      </c>
      <c r="J33" s="210"/>
      <c r="K33" s="338">
        <f>AprRpt!I31</f>
        <v>0</v>
      </c>
      <c r="L33" s="338">
        <f>MayRpt!I31</f>
        <v>0</v>
      </c>
      <c r="M33" s="338">
        <f>JunRpt!I31</f>
        <v>0</v>
      </c>
    </row>
    <row r="34" spans="1:13" ht="14.45" customHeight="1" x14ac:dyDescent="0.2">
      <c r="A34" s="154" t="s">
        <v>439</v>
      </c>
      <c r="B34" s="154"/>
      <c r="C34" s="154"/>
      <c r="D34" s="102"/>
      <c r="E34" s="102"/>
      <c r="F34" s="102"/>
      <c r="G34" s="102"/>
      <c r="H34" s="206"/>
      <c r="I34" s="220">
        <f t="shared" si="1"/>
        <v>0</v>
      </c>
      <c r="J34" s="210"/>
      <c r="K34" s="338">
        <f>AprRpt!I32</f>
        <v>0</v>
      </c>
      <c r="L34" s="338">
        <f>MayRpt!I32</f>
        <v>0</v>
      </c>
      <c r="M34" s="338">
        <f>JunRpt!I32</f>
        <v>0</v>
      </c>
    </row>
    <row r="35" spans="1:13" ht="14.45" customHeight="1" x14ac:dyDescent="0.2">
      <c r="A35" s="154" t="s">
        <v>440</v>
      </c>
      <c r="B35" s="154"/>
      <c r="C35" s="154"/>
      <c r="D35" s="102"/>
      <c r="E35" s="102"/>
      <c r="F35" s="102"/>
      <c r="G35" s="102"/>
      <c r="H35" s="206"/>
      <c r="I35" s="220">
        <f t="shared" si="1"/>
        <v>0</v>
      </c>
      <c r="J35" s="210"/>
      <c r="K35" s="338">
        <f>AprRpt!I33</f>
        <v>0</v>
      </c>
      <c r="L35" s="338">
        <f>MayRpt!I33</f>
        <v>0</v>
      </c>
      <c r="M35" s="338">
        <f>JunRpt!I33</f>
        <v>0</v>
      </c>
    </row>
    <row r="36" spans="1:13" ht="14.45" customHeight="1" x14ac:dyDescent="0.2">
      <c r="A36" s="154" t="s">
        <v>441</v>
      </c>
      <c r="B36" s="154"/>
      <c r="C36" s="154"/>
      <c r="D36" s="102"/>
      <c r="E36" s="102"/>
      <c r="F36" s="102"/>
      <c r="G36" s="102"/>
      <c r="H36" s="206"/>
      <c r="I36" s="220">
        <f t="shared" si="1"/>
        <v>0</v>
      </c>
      <c r="J36" s="210"/>
      <c r="K36" s="338">
        <f>AprRpt!I34</f>
        <v>0</v>
      </c>
      <c r="L36" s="338">
        <f>MayRpt!I34</f>
        <v>0</v>
      </c>
      <c r="M36" s="338">
        <f>JunRpt!I34</f>
        <v>0</v>
      </c>
    </row>
    <row r="37" spans="1:13" ht="14.45" customHeight="1" x14ac:dyDescent="0.2">
      <c r="A37" s="154" t="s">
        <v>441</v>
      </c>
      <c r="B37" s="154"/>
      <c r="C37" s="154"/>
      <c r="D37" s="102"/>
      <c r="E37" s="102"/>
      <c r="F37" s="102"/>
      <c r="G37" s="102"/>
      <c r="H37" s="206"/>
      <c r="I37" s="220">
        <f t="shared" si="1"/>
        <v>0</v>
      </c>
      <c r="J37" s="210"/>
      <c r="K37" s="338">
        <f>AprRpt!I35</f>
        <v>0</v>
      </c>
      <c r="L37" s="338">
        <f>MayRpt!I35</f>
        <v>0</v>
      </c>
      <c r="M37" s="338">
        <f>JunRpt!I35</f>
        <v>0</v>
      </c>
    </row>
    <row r="38" spans="1:13" ht="14.45" customHeight="1" x14ac:dyDescent="0.2">
      <c r="A38" s="154" t="s">
        <v>442</v>
      </c>
      <c r="B38" s="154"/>
      <c r="C38" s="154"/>
      <c r="D38" s="102"/>
      <c r="E38" s="102"/>
      <c r="F38" s="146"/>
      <c r="G38" s="102"/>
      <c r="H38" s="206"/>
      <c r="I38" s="220">
        <f t="shared" si="1"/>
        <v>0</v>
      </c>
      <c r="J38" s="210"/>
      <c r="K38" s="338">
        <f>AprRpt!I36</f>
        <v>0</v>
      </c>
      <c r="L38" s="338">
        <f>MayRpt!I36</f>
        <v>0</v>
      </c>
      <c r="M38" s="338">
        <f>JunRpt!I36</f>
        <v>0</v>
      </c>
    </row>
    <row r="39" spans="1:13" ht="14.45" customHeight="1" x14ac:dyDescent="0.2">
      <c r="A39" s="154" t="s">
        <v>443</v>
      </c>
      <c r="B39" s="154"/>
      <c r="C39" s="154"/>
      <c r="D39" s="102"/>
      <c r="E39" s="102"/>
      <c r="F39" s="102"/>
      <c r="G39" s="102"/>
      <c r="H39" s="206"/>
      <c r="I39" s="221">
        <f t="shared" si="1"/>
        <v>0</v>
      </c>
      <c r="J39" s="210"/>
      <c r="K39" s="338">
        <f>AprRpt!I37</f>
        <v>0</v>
      </c>
      <c r="L39" s="338">
        <f>MayRpt!I37</f>
        <v>0</v>
      </c>
      <c r="M39" s="338">
        <f>JunRpt!I37</f>
        <v>0</v>
      </c>
    </row>
    <row r="40" spans="1:13" ht="14.45" customHeight="1" x14ac:dyDescent="0.2">
      <c r="A40" s="154"/>
      <c r="B40" s="154"/>
      <c r="C40" s="154"/>
      <c r="D40" s="102"/>
      <c r="E40" s="102"/>
      <c r="F40" s="102"/>
      <c r="G40" s="102"/>
      <c r="H40" s="206"/>
      <c r="I40" s="206"/>
      <c r="J40" s="210"/>
      <c r="K40" s="227"/>
      <c r="L40" s="227"/>
      <c r="M40" s="227"/>
    </row>
    <row r="41" spans="1:13" ht="14.45" customHeight="1" thickBot="1" x14ac:dyDescent="0.25">
      <c r="A41" s="154"/>
      <c r="B41" s="156" t="s">
        <v>444</v>
      </c>
      <c r="C41" s="154"/>
      <c r="D41" s="102"/>
      <c r="E41" s="102"/>
      <c r="F41" s="102"/>
      <c r="G41" s="102"/>
      <c r="H41" s="206"/>
      <c r="I41" s="206"/>
      <c r="J41" s="213">
        <f>SUM(I27:I39)</f>
        <v>0</v>
      </c>
      <c r="K41" s="227"/>
      <c r="L41" s="227"/>
      <c r="M41" s="227"/>
    </row>
    <row r="42" spans="1:13" ht="14.45" customHeight="1" thickTop="1" thickBot="1" x14ac:dyDescent="0.25">
      <c r="A42" s="156" t="s">
        <v>445</v>
      </c>
      <c r="B42" s="154"/>
      <c r="C42" s="154"/>
      <c r="D42" s="102"/>
      <c r="E42" s="102"/>
      <c r="F42" s="102"/>
      <c r="G42" s="102"/>
      <c r="H42" s="206"/>
      <c r="I42" s="206"/>
      <c r="J42" s="222">
        <f>SUM(J19-J41)</f>
        <v>0</v>
      </c>
      <c r="K42" s="227" t="s">
        <v>236</v>
      </c>
      <c r="L42" s="227"/>
      <c r="M42" s="227"/>
    </row>
    <row r="43" spans="1:13" ht="14.45" customHeight="1" x14ac:dyDescent="0.2">
      <c r="A43" s="102"/>
      <c r="B43" s="102"/>
      <c r="C43" s="102"/>
      <c r="D43" s="102"/>
      <c r="E43" s="102"/>
      <c r="F43" s="102"/>
      <c r="G43" s="102"/>
      <c r="H43" s="206"/>
      <c r="I43" s="206"/>
      <c r="J43" s="223"/>
      <c r="K43" s="227"/>
      <c r="L43" s="227"/>
      <c r="M43" s="227"/>
    </row>
    <row r="44" spans="1:13" ht="14.45" customHeight="1" x14ac:dyDescent="0.2">
      <c r="A44" s="513" t="s">
        <v>326</v>
      </c>
      <c r="B44" s="513"/>
      <c r="C44" s="513"/>
      <c r="D44" s="513"/>
      <c r="E44" s="513"/>
      <c r="F44" s="513"/>
      <c r="G44" s="513"/>
      <c r="H44" s="513"/>
      <c r="I44" s="513"/>
      <c r="J44" s="513"/>
      <c r="K44" s="227"/>
      <c r="L44" s="227"/>
      <c r="M44" s="227"/>
    </row>
    <row r="45" spans="1:13" ht="14.45" customHeight="1" x14ac:dyDescent="0.2">
      <c r="A45" s="102"/>
      <c r="B45" s="102"/>
      <c r="C45" s="102"/>
      <c r="D45" s="102"/>
      <c r="E45" s="102"/>
      <c r="F45" s="102"/>
      <c r="G45" s="102"/>
      <c r="H45" s="206"/>
      <c r="I45" s="206"/>
      <c r="J45" s="206"/>
      <c r="K45" s="227"/>
      <c r="L45" s="227"/>
      <c r="M45" s="227"/>
    </row>
    <row r="46" spans="1:13" ht="14.45" customHeight="1" x14ac:dyDescent="0.2">
      <c r="A46" s="102" t="s">
        <v>327</v>
      </c>
      <c r="B46" s="102"/>
      <c r="C46" s="236" t="s">
        <v>401</v>
      </c>
      <c r="D46" s="102" t="s">
        <v>328</v>
      </c>
      <c r="E46" s="102"/>
      <c r="F46" s="492">
        <f>JUNE!$O67</f>
        <v>0</v>
      </c>
      <c r="G46" s="493"/>
      <c r="H46" s="206"/>
      <c r="I46" s="206"/>
      <c r="J46" s="206"/>
      <c r="K46" s="227"/>
      <c r="L46" s="227"/>
      <c r="M46" s="227"/>
    </row>
    <row r="47" spans="1:13" ht="14.45" customHeight="1" x14ac:dyDescent="0.2">
      <c r="A47" s="102" t="s">
        <v>329</v>
      </c>
      <c r="B47" s="102"/>
      <c r="C47" s="102"/>
      <c r="D47" s="102"/>
      <c r="E47" s="102"/>
      <c r="F47" s="494">
        <f>JUNE!O68</f>
        <v>0</v>
      </c>
      <c r="G47" s="495"/>
      <c r="H47" s="206"/>
      <c r="I47" s="206"/>
      <c r="J47" s="206"/>
      <c r="K47" s="227"/>
      <c r="L47" s="227"/>
      <c r="M47" s="227"/>
    </row>
    <row r="48" spans="1:13" ht="14.45" customHeight="1" x14ac:dyDescent="0.2">
      <c r="A48" s="102" t="s">
        <v>330</v>
      </c>
      <c r="B48" s="102"/>
      <c r="C48" s="102"/>
      <c r="D48" s="102"/>
      <c r="E48" s="102"/>
      <c r="F48" s="496">
        <f>SUM(F46:F47)</f>
        <v>0</v>
      </c>
      <c r="G48" s="497"/>
      <c r="H48" s="206"/>
      <c r="I48" s="206"/>
      <c r="J48" s="206"/>
      <c r="K48" s="227"/>
      <c r="L48" s="227"/>
      <c r="M48" s="227"/>
    </row>
    <row r="49" spans="1:13" ht="14.45" customHeight="1" x14ac:dyDescent="0.2">
      <c r="A49" s="102" t="s">
        <v>466</v>
      </c>
      <c r="B49" s="102"/>
      <c r="C49" s="102"/>
      <c r="D49" s="102"/>
      <c r="E49" s="102"/>
      <c r="F49" s="498">
        <f>JUNE!$O69</f>
        <v>0</v>
      </c>
      <c r="G49" s="499"/>
      <c r="H49" s="206"/>
      <c r="I49" s="206"/>
      <c r="J49" s="206"/>
      <c r="K49" s="227"/>
      <c r="L49" s="227"/>
      <c r="M49" s="227"/>
    </row>
    <row r="50" spans="1:13" ht="14.45" customHeight="1" x14ac:dyDescent="0.2">
      <c r="A50" s="102"/>
      <c r="B50" s="102"/>
      <c r="C50" s="102"/>
      <c r="D50" s="102" t="s">
        <v>331</v>
      </c>
      <c r="E50" s="102"/>
      <c r="F50" s="147"/>
      <c r="G50" s="147"/>
      <c r="H50" s="500">
        <f>SUM(F48)-SUM(F49)</f>
        <v>0</v>
      </c>
      <c r="I50" s="501"/>
      <c r="J50" s="502"/>
      <c r="K50" s="227"/>
      <c r="L50" s="227"/>
      <c r="M50" s="227"/>
    </row>
    <row r="51" spans="1:13" ht="14.45" customHeight="1" x14ac:dyDescent="0.2">
      <c r="A51" s="102"/>
      <c r="B51" s="102"/>
      <c r="C51" s="102"/>
      <c r="D51" s="102" t="s">
        <v>332</v>
      </c>
      <c r="E51" s="102"/>
      <c r="F51" s="102"/>
      <c r="G51" s="102"/>
      <c r="H51" s="483">
        <f>JUNE!$U65</f>
        <v>0</v>
      </c>
      <c r="I51" s="484"/>
      <c r="J51" s="485"/>
      <c r="K51" s="227"/>
      <c r="L51" s="227"/>
      <c r="M51" s="227"/>
    </row>
    <row r="52" spans="1:13" ht="14.45" customHeight="1" x14ac:dyDescent="0.2">
      <c r="A52" s="102"/>
      <c r="B52" s="102"/>
      <c r="C52" s="102"/>
      <c r="D52" s="102" t="s">
        <v>333</v>
      </c>
      <c r="E52" s="102"/>
      <c r="F52" s="102"/>
      <c r="G52" s="102"/>
      <c r="H52" s="483">
        <f>JUNE!$U75+JUNE!$U85+JUNE!$U95+JUNE!$Z65+JUNE!$Z75+JUNE!$Z85+JUNE!$Z95</f>
        <v>0</v>
      </c>
      <c r="I52" s="484"/>
      <c r="J52" s="485"/>
      <c r="K52" s="227"/>
      <c r="L52" s="227"/>
      <c r="M52" s="227"/>
    </row>
    <row r="53" spans="1:13" ht="14.45" customHeight="1" x14ac:dyDescent="0.2">
      <c r="A53" s="102"/>
      <c r="B53" s="102"/>
      <c r="C53" s="102"/>
      <c r="D53" s="126" t="s">
        <v>334</v>
      </c>
      <c r="E53" s="102"/>
      <c r="F53" s="102"/>
      <c r="G53" s="102"/>
      <c r="H53" s="503">
        <f>SUM(H50:J52)</f>
        <v>0</v>
      </c>
      <c r="I53" s="504"/>
      <c r="J53" s="505"/>
      <c r="K53" s="227"/>
      <c r="L53" s="227"/>
      <c r="M53" s="227"/>
    </row>
    <row r="54" spans="1:13" ht="14.45" customHeight="1" x14ac:dyDescent="0.2">
      <c r="A54" s="142"/>
      <c r="B54" s="148" t="s">
        <v>335</v>
      </c>
      <c r="C54" s="142"/>
      <c r="D54" s="142"/>
      <c r="E54" s="142"/>
      <c r="F54" s="142"/>
      <c r="G54" s="142"/>
      <c r="H54" s="514" t="s">
        <v>336</v>
      </c>
      <c r="I54" s="514"/>
      <c r="J54" s="514"/>
      <c r="K54" s="227"/>
      <c r="L54" s="227"/>
      <c r="M54" s="227"/>
    </row>
    <row r="55" spans="1:13" ht="14.45" customHeight="1" x14ac:dyDescent="0.2">
      <c r="A55" s="513" t="s">
        <v>337</v>
      </c>
      <c r="B55" s="513"/>
      <c r="C55" s="513"/>
      <c r="D55" s="513"/>
      <c r="E55" s="513"/>
      <c r="F55" s="513"/>
      <c r="G55" s="513"/>
      <c r="H55" s="513"/>
      <c r="I55" s="513"/>
      <c r="J55" s="513"/>
      <c r="K55" s="227"/>
      <c r="L55" s="227"/>
      <c r="M55" s="227"/>
    </row>
    <row r="56" spans="1:13" ht="14.45" customHeight="1" x14ac:dyDescent="0.2">
      <c r="A56" s="509"/>
      <c r="B56" s="509"/>
      <c r="C56" s="509"/>
      <c r="D56" s="509"/>
      <c r="E56" s="509"/>
      <c r="F56" s="509"/>
      <c r="G56" s="509"/>
      <c r="H56" s="509"/>
      <c r="I56" s="509"/>
      <c r="J56" s="509"/>
      <c r="K56" s="227"/>
      <c r="L56" s="227"/>
      <c r="M56" s="227"/>
    </row>
    <row r="57" spans="1:13" ht="14.45" customHeight="1" x14ac:dyDescent="0.2">
      <c r="A57" s="509"/>
      <c r="B57" s="509"/>
      <c r="C57" s="509"/>
      <c r="D57" s="509"/>
      <c r="E57" s="509"/>
      <c r="F57" s="509"/>
      <c r="G57" s="509"/>
      <c r="H57" s="509"/>
      <c r="I57" s="509"/>
      <c r="J57" s="509"/>
      <c r="K57" s="227"/>
      <c r="L57" s="227"/>
      <c r="M57" s="227"/>
    </row>
    <row r="58" spans="1:13" ht="14.45" customHeight="1" x14ac:dyDescent="0.2">
      <c r="A58" s="509"/>
      <c r="B58" s="509"/>
      <c r="C58" s="509"/>
      <c r="D58" s="509"/>
      <c r="E58" s="509"/>
      <c r="F58" s="509"/>
      <c r="G58" s="509"/>
      <c r="H58" s="509"/>
      <c r="I58" s="509"/>
      <c r="J58" s="509"/>
      <c r="K58" s="227"/>
      <c r="L58" s="227"/>
      <c r="M58" s="227"/>
    </row>
    <row r="59" spans="1:13" ht="14.45" customHeight="1" x14ac:dyDescent="0.2">
      <c r="A59" s="509"/>
      <c r="B59" s="509"/>
      <c r="C59" s="509"/>
      <c r="D59" s="509"/>
      <c r="E59" s="509"/>
      <c r="F59" s="509"/>
      <c r="G59" s="509"/>
      <c r="H59" s="509"/>
      <c r="I59" s="509"/>
      <c r="J59" s="509"/>
      <c r="K59" s="227"/>
      <c r="L59" s="227"/>
      <c r="M59" s="227"/>
    </row>
    <row r="60" spans="1:13" ht="14.45" customHeight="1" thickBot="1" x14ac:dyDescent="0.25">
      <c r="A60" s="149"/>
      <c r="B60" s="149"/>
      <c r="C60" s="149"/>
      <c r="D60" s="149"/>
      <c r="E60" s="149"/>
      <c r="F60" s="149"/>
      <c r="G60" s="149"/>
      <c r="H60" s="224"/>
      <c r="I60" s="224"/>
      <c r="J60" s="224"/>
      <c r="K60" s="227"/>
      <c r="L60" s="227"/>
      <c r="M60" s="227"/>
    </row>
    <row r="61" spans="1:13" ht="14.45" customHeight="1" x14ac:dyDescent="0.2">
      <c r="A61" s="508" t="s">
        <v>338</v>
      </c>
      <c r="B61" s="508"/>
      <c r="C61" s="508"/>
      <c r="D61" s="508"/>
      <c r="E61" s="508"/>
      <c r="F61" s="508"/>
      <c r="G61" s="508"/>
      <c r="H61" s="508"/>
      <c r="I61" s="508"/>
      <c r="J61" s="508"/>
      <c r="K61" s="227"/>
      <c r="L61" s="227"/>
      <c r="M61" s="227"/>
    </row>
    <row r="62" spans="1:13" ht="14.45" customHeight="1" x14ac:dyDescent="0.2">
      <c r="A62" s="102"/>
      <c r="B62" s="102"/>
      <c r="C62" s="102"/>
      <c r="D62" s="102"/>
      <c r="E62" s="102"/>
      <c r="F62" s="102"/>
      <c r="G62" s="102"/>
      <c r="H62" s="206"/>
      <c r="I62" s="206"/>
      <c r="J62" s="206"/>
      <c r="K62" s="227"/>
      <c r="L62" s="227"/>
      <c r="M62" s="227"/>
    </row>
    <row r="63" spans="1:13" ht="14.45" customHeight="1" x14ac:dyDescent="0.2">
      <c r="A63" s="507"/>
      <c r="B63" s="507"/>
      <c r="C63" s="507"/>
      <c r="D63" s="150" t="s">
        <v>339</v>
      </c>
      <c r="E63" s="102"/>
      <c r="F63" s="102"/>
      <c r="G63" s="507"/>
      <c r="H63" s="507"/>
      <c r="I63" s="507"/>
      <c r="J63" s="225" t="s">
        <v>339</v>
      </c>
      <c r="K63" s="227"/>
      <c r="L63" s="227"/>
      <c r="M63" s="227"/>
    </row>
    <row r="64" spans="1:13" ht="14.45" customHeight="1" x14ac:dyDescent="0.2">
      <c r="A64" s="102"/>
      <c r="B64" s="102"/>
      <c r="C64" s="102"/>
      <c r="D64" s="102"/>
      <c r="E64" s="102"/>
      <c r="F64" s="102"/>
      <c r="G64" s="102"/>
      <c r="H64" s="206"/>
      <c r="I64" s="206"/>
      <c r="J64" s="206"/>
      <c r="K64" s="227"/>
      <c r="L64" s="227"/>
      <c r="M64" s="227"/>
    </row>
    <row r="65" spans="1:13" ht="14.45" customHeight="1" x14ac:dyDescent="0.2">
      <c r="A65" s="507"/>
      <c r="B65" s="507"/>
      <c r="C65" s="507"/>
      <c r="D65" s="151" t="s">
        <v>19</v>
      </c>
      <c r="E65" s="102"/>
      <c r="F65" s="102"/>
      <c r="G65" s="507"/>
      <c r="H65" s="507"/>
      <c r="I65" s="507"/>
      <c r="J65" s="225" t="s">
        <v>339</v>
      </c>
      <c r="K65" s="227"/>
      <c r="L65" s="227"/>
      <c r="M65" s="227"/>
    </row>
    <row r="66" spans="1:13" ht="14.45" customHeight="1" thickBot="1" x14ac:dyDescent="0.25">
      <c r="A66" s="152"/>
      <c r="B66" s="152"/>
      <c r="C66" s="152"/>
      <c r="D66" s="152"/>
      <c r="E66" s="152"/>
      <c r="F66" s="152"/>
      <c r="G66" s="152"/>
      <c r="H66" s="226"/>
      <c r="I66" s="226"/>
      <c r="J66" s="226"/>
      <c r="K66" s="227"/>
      <c r="L66" s="227"/>
      <c r="M66" s="227"/>
    </row>
    <row r="67" spans="1:13" ht="14.45" customHeight="1" x14ac:dyDescent="0.2">
      <c r="A67" s="102"/>
      <c r="B67" s="102"/>
      <c r="C67" s="102"/>
      <c r="D67" s="102"/>
      <c r="E67" s="102"/>
      <c r="F67" s="102"/>
      <c r="G67" s="102"/>
      <c r="H67" s="206"/>
      <c r="I67" s="206"/>
      <c r="J67" s="227" t="s">
        <v>467</v>
      </c>
      <c r="K67" s="227"/>
      <c r="L67" s="227"/>
      <c r="M67" s="227"/>
    </row>
    <row r="68" spans="1:13" ht="14.45" customHeight="1" x14ac:dyDescent="0.2">
      <c r="A68" s="102"/>
      <c r="B68" s="102"/>
      <c r="C68" s="102"/>
      <c r="D68" s="102"/>
      <c r="E68" s="102"/>
      <c r="F68" s="102"/>
      <c r="G68" s="102"/>
      <c r="H68" s="206"/>
      <c r="I68" s="206"/>
      <c r="J68" s="228" t="s">
        <v>236</v>
      </c>
      <c r="K68" s="227"/>
      <c r="L68" s="227"/>
      <c r="M68" s="227"/>
    </row>
    <row r="69" spans="1:13" s="154" customFormat="1" ht="14.45" customHeight="1" x14ac:dyDescent="0.2">
      <c r="A69" s="126" t="s">
        <v>340</v>
      </c>
      <c r="B69" s="138"/>
      <c r="C69" s="138"/>
      <c r="D69" s="138"/>
      <c r="E69" s="138"/>
      <c r="F69" s="138"/>
      <c r="G69" s="138"/>
      <c r="H69" s="331"/>
      <c r="I69" s="331"/>
      <c r="J69" s="331"/>
      <c r="K69" s="340"/>
      <c r="L69" s="340"/>
      <c r="M69" s="340"/>
    </row>
    <row r="70" spans="1:13" s="154" customFormat="1" ht="14.45" customHeight="1" x14ac:dyDescent="0.2">
      <c r="A70" s="126" t="s">
        <v>341</v>
      </c>
      <c r="B70" s="126"/>
      <c r="C70" s="126"/>
      <c r="D70" s="126"/>
      <c r="E70" s="126"/>
      <c r="F70" s="126"/>
      <c r="G70" s="138"/>
      <c r="H70" s="331"/>
      <c r="I70" s="331"/>
      <c r="J70" s="331"/>
      <c r="K70" s="340"/>
      <c r="L70" s="340"/>
      <c r="M70" s="340"/>
    </row>
  </sheetData>
  <sheetProtection algorithmName="SHA-512" hashValue="Y6MskaLICYXJJfmB3rc5QmYvXq8fFsGMNbrOJU06AO7JghfzuvmsSyQUvj0s36Gjohf+qGWi0govGQaTuI+6qA==" saltValue="utwwlHNCTVGKVBz/0BsF4g==" spinCount="100000" sheet="1" objects="1" scenarios="1" formatColumns="0" formatRows="0"/>
  <mergeCells count="25">
    <mergeCell ref="H50:J50"/>
    <mergeCell ref="H52:J52"/>
    <mergeCell ref="H53:J53"/>
    <mergeCell ref="H54:J54"/>
    <mergeCell ref="A55:J55"/>
    <mergeCell ref="A44:J44"/>
    <mergeCell ref="F46:G46"/>
    <mergeCell ref="F47:G47"/>
    <mergeCell ref="F48:G48"/>
    <mergeCell ref="F49:G49"/>
    <mergeCell ref="A1:J1"/>
    <mergeCell ref="A2:J2"/>
    <mergeCell ref="G4:J4"/>
    <mergeCell ref="E5:F5"/>
    <mergeCell ref="A6:J6"/>
    <mergeCell ref="A63:C63"/>
    <mergeCell ref="A65:C65"/>
    <mergeCell ref="G63:I63"/>
    <mergeCell ref="G65:I65"/>
    <mergeCell ref="H51:J51"/>
    <mergeCell ref="A61:J61"/>
    <mergeCell ref="A56:J56"/>
    <mergeCell ref="A57:J57"/>
    <mergeCell ref="A58:J58"/>
    <mergeCell ref="A59:J59"/>
  </mergeCells>
  <printOptions horizontalCentered="1" verticalCentered="1"/>
  <pageMargins left="0" right="0" top="0" bottom="0" header="0.3" footer="0.3"/>
  <pageSetup paperSize="5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IN102"/>
  <sheetViews>
    <sheetView zoomScaleNormal="100" zoomScaleSheetLayoutView="75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29" width="9.140625" style="18" customWidth="1"/>
    <col min="30" max="30" width="9.42578125" style="18" bestFit="1" customWidth="1"/>
    <col min="31" max="31" width="8.42578125" style="18" bestFit="1" customWidth="1"/>
    <col min="32" max="32" width="9.140625" style="18" customWidth="1"/>
    <col min="33" max="33" width="9.5703125" style="18" customWidth="1"/>
    <col min="34" max="34" width="7.5703125" style="18" bestFit="1" customWidth="1"/>
    <col min="35" max="35" width="36.42578125" style="18" customWidth="1"/>
    <col min="36" max="37" width="9.140625" style="18" customWidth="1"/>
    <col min="38" max="38" width="2.5703125" style="18" customWidth="1"/>
    <col min="39" max="39" width="7.42578125" style="18" customWidth="1"/>
    <col min="40" max="40" width="5.85546875" style="18" customWidth="1"/>
    <col min="41" max="41" width="4.85546875" style="18" customWidth="1"/>
    <col min="42" max="42" width="5.42578125" style="18" customWidth="1"/>
    <col min="43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JULY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161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JULY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JULY</v>
      </c>
      <c r="H21" s="259" t="s">
        <v>58</v>
      </c>
      <c r="I21" s="261"/>
      <c r="J21" s="425">
        <f>JUNE!E2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123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161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JUNE!U58</f>
        <v>0</v>
      </c>
      <c r="V58" s="477"/>
      <c r="W58" s="478"/>
      <c r="X58" s="16"/>
      <c r="Y58" s="89" t="s">
        <v>238</v>
      </c>
      <c r="Z58" s="479">
        <f>JUNE!Z58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162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JUNE!U59</f>
        <v>0</v>
      </c>
      <c r="V59" s="477"/>
      <c r="W59" s="478"/>
      <c r="X59" s="16"/>
      <c r="Y59" s="89" t="s">
        <v>206</v>
      </c>
      <c r="Z59" s="479">
        <f>JUNE!Z59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JUNE!U60</f>
        <v>0</v>
      </c>
      <c r="V60" s="477"/>
      <c r="W60" s="478"/>
      <c r="X60" s="16"/>
      <c r="Y60" s="89" t="s">
        <v>253</v>
      </c>
      <c r="Z60" s="479">
        <f>JUNE!Z60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JUNE!U65</f>
        <v>0</v>
      </c>
      <c r="V61" s="434"/>
      <c r="W61" s="82"/>
      <c r="X61" s="16"/>
      <c r="Y61" s="89" t="s">
        <v>207</v>
      </c>
      <c r="Z61" s="434">
        <f>JUNE!Z65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163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223</v>
      </c>
      <c r="U65" s="434">
        <f>U61+U62+U63-U64</f>
        <v>0</v>
      </c>
      <c r="V65" s="434"/>
      <c r="W65" s="82"/>
      <c r="X65" s="16"/>
      <c r="Y65" s="89" t="s">
        <v>223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164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JUNE!U68</f>
        <v>0</v>
      </c>
      <c r="V68" s="477"/>
      <c r="W68" s="478"/>
      <c r="X68" s="16"/>
      <c r="Y68" s="89" t="s">
        <v>239</v>
      </c>
      <c r="Z68" s="477">
        <f>JUNE!Z68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JUNE!U69</f>
        <v>0</v>
      </c>
      <c r="V69" s="477"/>
      <c r="W69" s="478"/>
      <c r="X69" s="16"/>
      <c r="Y69" s="89" t="s">
        <v>206</v>
      </c>
      <c r="Z69" s="477">
        <f>JUNE!Z69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JUNE!U70</f>
        <v>0</v>
      </c>
      <c r="V70" s="477"/>
      <c r="W70" s="478"/>
      <c r="X70" s="16"/>
      <c r="Y70" s="89" t="s">
        <v>253</v>
      </c>
      <c r="Z70" s="477">
        <f>JUNE!Z70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386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JUNE!U75</f>
        <v>0</v>
      </c>
      <c r="V71" s="434"/>
      <c r="W71" s="82"/>
      <c r="X71" s="16"/>
      <c r="Y71" s="89" t="s">
        <v>207</v>
      </c>
      <c r="Z71" s="434">
        <f>JUNE!Z75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16"/>
      <c r="P73" s="1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7/31</v>
      </c>
      <c r="U75" s="434">
        <f>U71+U72+U73-U74</f>
        <v>0</v>
      </c>
      <c r="V75" s="434"/>
      <c r="W75" s="82"/>
      <c r="X75" s="16"/>
      <c r="Y75" s="89" t="str">
        <f>Y65</f>
        <v>AS OF 7/31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JUNE!U78</f>
        <v>0</v>
      </c>
      <c r="V78" s="477"/>
      <c r="W78" s="478"/>
      <c r="X78" s="16"/>
      <c r="Y78" s="89" t="s">
        <v>240</v>
      </c>
      <c r="Z78" s="477">
        <f>JUNE!Z78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JUNE!U79</f>
        <v>0</v>
      </c>
      <c r="V79" s="477"/>
      <c r="W79" s="478"/>
      <c r="X79" s="16"/>
      <c r="Y79" s="89" t="s">
        <v>206</v>
      </c>
      <c r="Z79" s="477">
        <f>JUNE!Z79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JUNE!U80</f>
        <v>0</v>
      </c>
      <c r="V80" s="477"/>
      <c r="W80" s="478"/>
      <c r="X80" s="16"/>
      <c r="Y80" s="89" t="s">
        <v>253</v>
      </c>
      <c r="Z80" s="477">
        <f>JUNE!Z80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JUNE!U85</f>
        <v>0</v>
      </c>
      <c r="V81" s="434"/>
      <c r="W81" s="82"/>
      <c r="X81" s="16"/>
      <c r="Y81" s="89" t="s">
        <v>207</v>
      </c>
      <c r="Z81" s="434">
        <f>JUNE!Z85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7/31</v>
      </c>
      <c r="U85" s="434">
        <f>U81+U82+U83-U84</f>
        <v>0</v>
      </c>
      <c r="V85" s="434"/>
      <c r="W85" s="82"/>
      <c r="X85" s="16"/>
      <c r="Y85" s="89" t="str">
        <f>Y75</f>
        <v>AS OF 7/31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JUNE!U88</f>
        <v>0</v>
      </c>
      <c r="V88" s="477"/>
      <c r="W88" s="478"/>
      <c r="X88" s="16"/>
      <c r="Y88" s="89" t="s">
        <v>241</v>
      </c>
      <c r="Z88" s="477">
        <f>JUNE!Z88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JUNE!U89</f>
        <v>0</v>
      </c>
      <c r="V89" s="477"/>
      <c r="W89" s="478"/>
      <c r="X89" s="16"/>
      <c r="Y89" s="89" t="s">
        <v>206</v>
      </c>
      <c r="Z89" s="477">
        <f>JUNE!Z89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JUNE!U90</f>
        <v>0</v>
      </c>
      <c r="V90" s="477"/>
      <c r="W90" s="478"/>
      <c r="X90" s="16"/>
      <c r="Y90" s="89" t="s">
        <v>253</v>
      </c>
      <c r="Z90" s="477">
        <f>JUNE!Z90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JUNE!U95</f>
        <v>0</v>
      </c>
      <c r="V91" s="434"/>
      <c r="W91" s="82"/>
      <c r="X91" s="16"/>
      <c r="Y91" s="89" t="s">
        <v>207</v>
      </c>
      <c r="Z91" s="434">
        <f>JUNE!Z95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7/31</v>
      </c>
      <c r="U95" s="434">
        <f>U91+U92+U93-U94</f>
        <v>0</v>
      </c>
      <c r="V95" s="434"/>
      <c r="W95" s="82"/>
      <c r="X95" s="16"/>
      <c r="Y95" s="89" t="str">
        <f>Y85</f>
        <v>AS OF 7/31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p8NwMvKYM7elcZbSYX/sRkIbMep1TFwYha7s57xpg23hhH5kTft45BE2dOncT9Lyrnn+xOE08sPJJjqWHSxMyg==" saltValue="3UW+U2a6BtMmaK1Hof9M5Q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344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JunRpt!J39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SUM(JULY!$B$7)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SUM(JULY!$C$7)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SUM(JULY!$D$7)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SUM(JULY!$E$7)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SUM(JULY!$F$7)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SUM(JULY!$L$7:$O$7)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SUM(JULY!$Q$7:$R$7)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SUM(JULY!$P$7)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SUM(JULY!$U$7)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SUM(JULY!$V$7)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SUM(JULY!$W$7:$X$7)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SUM(JULY!$Y$7)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SUM(JULY!$Z$7)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SUM(JULY!$AA$7)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SUM(JULY!$AB$7)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SUM(JULY!$AC$7)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SUM(JULY!$AD$7)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SUM(JULY!$AE$7)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SUM(JULY!$AF$7)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SUM(JULY!$AG$7)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SUM(JULY!$AH$7)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SUM(JULY!$AJ$7)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SUM(JULY!$AK$7)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noNLmNwlibO/HU8nTH1IqmwaPNDjuzvHlRp1TgYLOwH8Qr8GloRghI1gSnc2dNwx3YiYlETfrlonNLAVqesK0Q==" saltValue="O/0gq3bvta9Mpiv5l2l1Zg==" spinCount="100000" sheet="1" objects="1" scenarios="1" formatColumns="0" formatRows="0"/>
  <mergeCells count="3">
    <mergeCell ref="A2:J2"/>
    <mergeCell ref="A3:J3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6.42578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AUGUST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165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AUGUST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AUGUST</v>
      </c>
      <c r="H21" s="259" t="s">
        <v>58</v>
      </c>
      <c r="I21" s="261"/>
      <c r="J21" s="425">
        <f>JULY!E2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168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165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JULY!U58</f>
        <v>0</v>
      </c>
      <c r="V58" s="477"/>
      <c r="W58" s="478"/>
      <c r="X58" s="16"/>
      <c r="Y58" s="89" t="s">
        <v>238</v>
      </c>
      <c r="Z58" s="479">
        <f>JULY!Z58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166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JULY!U59</f>
        <v>0</v>
      </c>
      <c r="V59" s="477"/>
      <c r="W59" s="478"/>
      <c r="X59" s="16"/>
      <c r="Y59" s="89" t="s">
        <v>206</v>
      </c>
      <c r="Z59" s="479">
        <f>JULY!Z59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JULY!U60</f>
        <v>0</v>
      </c>
      <c r="V60" s="477"/>
      <c r="W60" s="478"/>
      <c r="X60" s="16"/>
      <c r="Y60" s="89" t="s">
        <v>253</v>
      </c>
      <c r="Z60" s="479">
        <f>JULY!Z60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JULY!U65</f>
        <v>0</v>
      </c>
      <c r="V61" s="434"/>
      <c r="W61" s="82"/>
      <c r="X61" s="16"/>
      <c r="Y61" s="89" t="s">
        <v>207</v>
      </c>
      <c r="Z61" s="434">
        <f>JULY!Z65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167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224</v>
      </c>
      <c r="U65" s="434">
        <f>U61+U62+U63-U64</f>
        <v>0</v>
      </c>
      <c r="V65" s="434"/>
      <c r="W65" s="82"/>
      <c r="X65" s="16"/>
      <c r="Y65" s="89" t="s">
        <v>224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169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JULY!U68</f>
        <v>0</v>
      </c>
      <c r="V68" s="477"/>
      <c r="W68" s="478"/>
      <c r="X68" s="16"/>
      <c r="Y68" s="89" t="s">
        <v>239</v>
      </c>
      <c r="Z68" s="477">
        <f>JULY!Z68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JULY!U69</f>
        <v>0</v>
      </c>
      <c r="V69" s="477"/>
      <c r="W69" s="478"/>
      <c r="X69" s="16"/>
      <c r="Y69" s="89" t="s">
        <v>206</v>
      </c>
      <c r="Z69" s="477">
        <f>JULY!Z69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JULY!U70</f>
        <v>0</v>
      </c>
      <c r="V70" s="477"/>
      <c r="W70" s="478"/>
      <c r="X70" s="16"/>
      <c r="Y70" s="89" t="s">
        <v>253</v>
      </c>
      <c r="Z70" s="477">
        <f>JULY!Z70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387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JULY!U75</f>
        <v>0</v>
      </c>
      <c r="V71" s="434"/>
      <c r="W71" s="82"/>
      <c r="X71" s="16"/>
      <c r="Y71" s="89" t="s">
        <v>207</v>
      </c>
      <c r="Z71" s="434">
        <f>JULY!Z75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56"/>
      <c r="P73" s="5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8/31</v>
      </c>
      <c r="U75" s="434">
        <f>U71+U72+U73-U74</f>
        <v>0</v>
      </c>
      <c r="V75" s="434"/>
      <c r="W75" s="82"/>
      <c r="X75" s="16"/>
      <c r="Y75" s="89" t="str">
        <f>Y65</f>
        <v>AS OF 8/31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JULY!U78</f>
        <v>0</v>
      </c>
      <c r="V78" s="477"/>
      <c r="W78" s="478"/>
      <c r="X78" s="16"/>
      <c r="Y78" s="89" t="s">
        <v>240</v>
      </c>
      <c r="Z78" s="477">
        <f>JULY!Z78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JULY!U79</f>
        <v>0</v>
      </c>
      <c r="V79" s="477"/>
      <c r="W79" s="478"/>
      <c r="X79" s="16"/>
      <c r="Y79" s="89" t="s">
        <v>206</v>
      </c>
      <c r="Z79" s="477">
        <f>JULY!Z79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JULY!U80</f>
        <v>0</v>
      </c>
      <c r="V80" s="477"/>
      <c r="W80" s="478"/>
      <c r="X80" s="16"/>
      <c r="Y80" s="89" t="s">
        <v>253</v>
      </c>
      <c r="Z80" s="477">
        <f>JULY!Z80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JULY!U85</f>
        <v>0</v>
      </c>
      <c r="V81" s="434"/>
      <c r="W81" s="82"/>
      <c r="X81" s="16"/>
      <c r="Y81" s="89" t="s">
        <v>207</v>
      </c>
      <c r="Z81" s="434">
        <f>JULY!Z85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8/31</v>
      </c>
      <c r="U85" s="434">
        <f>U81+U82+U83-U84</f>
        <v>0</v>
      </c>
      <c r="V85" s="434"/>
      <c r="W85" s="82"/>
      <c r="X85" s="16"/>
      <c r="Y85" s="89" t="str">
        <f>Y75</f>
        <v>AS OF 8/31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JULY!U88</f>
        <v>0</v>
      </c>
      <c r="V88" s="477"/>
      <c r="W88" s="478"/>
      <c r="X88" s="16"/>
      <c r="Y88" s="89" t="s">
        <v>241</v>
      </c>
      <c r="Z88" s="477">
        <f>JULY!Z88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JULY!U89</f>
        <v>0</v>
      </c>
      <c r="V89" s="477"/>
      <c r="W89" s="478"/>
      <c r="X89" s="16"/>
      <c r="Y89" s="89" t="s">
        <v>206</v>
      </c>
      <c r="Z89" s="477">
        <f>JULY!Z89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JULY!U90</f>
        <v>0</v>
      </c>
      <c r="V90" s="477"/>
      <c r="W90" s="478"/>
      <c r="X90" s="16"/>
      <c r="Y90" s="89" t="s">
        <v>253</v>
      </c>
      <c r="Z90" s="477">
        <f>JULY!Z90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JULY!U95</f>
        <v>0</v>
      </c>
      <c r="V91" s="434"/>
      <c r="W91" s="82"/>
      <c r="X91" s="16"/>
      <c r="Y91" s="89" t="s">
        <v>207</v>
      </c>
      <c r="Z91" s="434">
        <f>JULY!Z95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8/31</v>
      </c>
      <c r="U95" s="434">
        <f>U91+U92+U93-U94</f>
        <v>0</v>
      </c>
      <c r="V95" s="434"/>
      <c r="W95" s="82"/>
      <c r="X95" s="16"/>
      <c r="Y95" s="89" t="str">
        <f>Y85</f>
        <v>AS OF 8/31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uEPPEaV8fypY9wPW8n69VQq4viyeCMx0Q3lb4EP1cB6UVYbcMLNS96DtnYRJBMo3ZrNYOinump+5Q43TnV/voA==" saltValue="YA6zxEbbIgecrDCKRBoSsg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345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JulRpt!J39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SUM(AUGUST!$B$7)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SUM(AUGUST!$C$7)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SUM(AUGUST!$D$7)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SUM(AUGUST!$E$7)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SUM(AUGUST!$F$7)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SUM(AUGUST!$L$7:$O$7)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SUM(AUGUST!$Q$7:$R$7)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SUM(AUGUST!$P$7)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SUM(AUGUST!$U$7)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SUM(AUGUST!$V$7)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SUM(AUGUST!$W$7:$X$7)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SUM(AUGUST!$Y$7)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SUM(AUGUST!$Z$7)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SUM(AUGUST!$AA$7)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SUM(AUGUST!$AB$7)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SUM(AUGUST!$AC$7)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SUM(AUGUST!$AD$7)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SUM(AUGUST!$AE$7)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SUM(AUGUST!$AF$7)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SUM(AUGUST!$AG$7)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SUM(AUGUST!$AH$7)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SUM(AUGUST!$AJ$7)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SUM(AUGUST!$AK$7)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XXFrXYN0hSue8H0VTxUwdn9kgZiMiqWEnyqM+FKwuuf44gw6tF6+vtYJxritWuMy9q4BNinq9LtFrt3zv0hRFA==" saltValue="HXienLEvJwAxzdmgB+lQAQ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N102"/>
  <sheetViews>
    <sheetView zoomScaleNormal="100" workbookViewId="0">
      <pane ySplit="8" topLeftCell="A9" activePane="bottomLeft" state="frozen"/>
      <selection activeCell="AK11" sqref="AK11"/>
      <selection pane="bottomLeft" activeCell="B7" sqref="B7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6.42578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96" t="s">
        <v>217</v>
      </c>
      <c r="J2" s="97"/>
      <c r="K2" s="341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1.25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2.75" customHeight="1" thickTop="1" x14ac:dyDescent="0.15">
      <c r="A7" s="50"/>
      <c r="B7" s="237">
        <f>B53</f>
        <v>0</v>
      </c>
      <c r="C7" s="237">
        <f>C53</f>
        <v>0</v>
      </c>
      <c r="D7" s="237">
        <f>D53</f>
        <v>0</v>
      </c>
      <c r="E7" s="238">
        <f>E53</f>
        <v>0</v>
      </c>
      <c r="F7" s="239">
        <f>F53</f>
        <v>0</v>
      </c>
      <c r="G7" s="343" t="str">
        <f>C11</f>
        <v>JANUARY</v>
      </c>
      <c r="H7" s="52"/>
      <c r="I7" s="53"/>
      <c r="J7" s="237">
        <f>J53-J21</f>
        <v>0</v>
      </c>
      <c r="K7" s="240">
        <f t="shared" ref="K7:R7" si="0">K53</f>
        <v>0</v>
      </c>
      <c r="L7" s="237">
        <f t="shared" si="0"/>
        <v>0</v>
      </c>
      <c r="M7" s="237">
        <f t="shared" si="0"/>
        <v>0</v>
      </c>
      <c r="N7" s="237">
        <f t="shared" si="0"/>
        <v>0</v>
      </c>
      <c r="O7" s="241">
        <f t="shared" si="0"/>
        <v>0</v>
      </c>
      <c r="P7" s="238">
        <f t="shared" si="0"/>
        <v>0</v>
      </c>
      <c r="Q7" s="237">
        <f t="shared" si="0"/>
        <v>0</v>
      </c>
      <c r="R7" s="240">
        <f t="shared" si="0"/>
        <v>0</v>
      </c>
      <c r="S7" s="242">
        <f>SUM(L7:R7)</f>
        <v>0</v>
      </c>
      <c r="T7" s="239">
        <f>SUM(U7:AK7)</f>
        <v>0</v>
      </c>
      <c r="U7" s="237">
        <f t="shared" ref="U7:AH7" si="1">U53</f>
        <v>0</v>
      </c>
      <c r="V7" s="237">
        <f t="shared" si="1"/>
        <v>0</v>
      </c>
      <c r="W7" s="237">
        <f t="shared" si="1"/>
        <v>0</v>
      </c>
      <c r="X7" s="237">
        <f t="shared" si="1"/>
        <v>0</v>
      </c>
      <c r="Y7" s="237">
        <f t="shared" si="1"/>
        <v>0</v>
      </c>
      <c r="Z7" s="237">
        <f t="shared" si="1"/>
        <v>0</v>
      </c>
      <c r="AA7" s="237">
        <f t="shared" si="1"/>
        <v>0</v>
      </c>
      <c r="AB7" s="237">
        <f t="shared" si="1"/>
        <v>0</v>
      </c>
      <c r="AC7" s="237">
        <f t="shared" si="1"/>
        <v>0</v>
      </c>
      <c r="AD7" s="237">
        <f t="shared" si="1"/>
        <v>0</v>
      </c>
      <c r="AE7" s="237">
        <f t="shared" si="1"/>
        <v>0</v>
      </c>
      <c r="AF7" s="237">
        <f t="shared" si="1"/>
        <v>0</v>
      </c>
      <c r="AG7" s="237">
        <f t="shared" si="1"/>
        <v>0</v>
      </c>
      <c r="AH7" s="240">
        <f t="shared" si="1"/>
        <v>0</v>
      </c>
      <c r="AI7" s="51"/>
      <c r="AJ7" s="237">
        <f>AJ53</f>
        <v>0</v>
      </c>
      <c r="AK7" s="240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73" t="s">
        <v>473</v>
      </c>
      <c r="H10" s="473"/>
      <c r="I10" s="473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25" t="s">
        <v>399</v>
      </c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107" t="s">
        <v>143</v>
      </c>
      <c r="D11" s="27" t="s">
        <v>237</v>
      </c>
      <c r="E11" s="104"/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JANUARY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27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47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31"/>
      <c r="AL14" s="31"/>
    </row>
    <row r="15" spans="1:248" s="14" customForma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3.5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1.25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53"/>
      <c r="F21" s="246"/>
      <c r="G21" s="98" t="str">
        <f>$C$11</f>
        <v>JANUARY</v>
      </c>
      <c r="H21" s="259" t="s">
        <v>58</v>
      </c>
      <c r="I21" s="261"/>
      <c r="J21" s="424"/>
      <c r="K21" s="246"/>
      <c r="L21" s="243"/>
      <c r="M21" s="243"/>
      <c r="N21" s="243"/>
      <c r="O21" s="244"/>
      <c r="P21" s="253"/>
      <c r="Q21" s="243"/>
      <c r="R21" s="246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6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1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81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115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s="16" customFormat="1" ht="12.75" customHeight="1" x14ac:dyDescent="0.2">
      <c r="F57" s="23"/>
      <c r="G57" s="79"/>
      <c r="H57" s="80"/>
      <c r="I57" s="78"/>
      <c r="J57" s="78"/>
      <c r="K57" s="447" t="s">
        <v>143</v>
      </c>
      <c r="L57" s="448"/>
      <c r="M57" s="448"/>
      <c r="N57" s="448"/>
      <c r="O57" s="449"/>
      <c r="P57" s="449"/>
      <c r="Q57" s="46"/>
      <c r="T57" s="444" t="s">
        <v>472</v>
      </c>
      <c r="U57" s="445"/>
      <c r="V57" s="445"/>
      <c r="W57" s="446"/>
      <c r="Y57" s="444" t="s">
        <v>472</v>
      </c>
      <c r="Z57" s="445"/>
      <c r="AA57" s="445"/>
      <c r="AB57" s="44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229</v>
      </c>
      <c r="U58" s="429"/>
      <c r="V58" s="429"/>
      <c r="W58" s="430"/>
      <c r="X58" s="16"/>
      <c r="Y58" s="89" t="s">
        <v>238</v>
      </c>
      <c r="Z58" s="427"/>
      <c r="AA58" s="427"/>
      <c r="AB58" s="42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198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29"/>
      <c r="V59" s="429"/>
      <c r="W59" s="430"/>
      <c r="X59" s="16"/>
      <c r="Y59" s="89" t="s">
        <v>206</v>
      </c>
      <c r="Z59" s="427"/>
      <c r="AA59" s="427"/>
      <c r="AB59" s="42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29"/>
      <c r="V60" s="429"/>
      <c r="W60" s="430"/>
      <c r="X60" s="16"/>
      <c r="Y60" s="89" t="s">
        <v>253</v>
      </c>
      <c r="Z60" s="427"/>
      <c r="AA60" s="427"/>
      <c r="AB60" s="42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5">
        <v>0</v>
      </c>
      <c r="V61" s="435"/>
      <c r="W61" s="82"/>
      <c r="X61" s="16"/>
      <c r="Y61" s="89" t="s">
        <v>207</v>
      </c>
      <c r="Z61" s="435">
        <v>0</v>
      </c>
      <c r="AA61" s="435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199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211</v>
      </c>
      <c r="U65" s="434">
        <f>U61+U62+U63-U64</f>
        <v>0</v>
      </c>
      <c r="V65" s="434"/>
      <c r="W65" s="82"/>
      <c r="X65" s="16"/>
      <c r="Y65" s="89" t="s">
        <v>211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200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/>
      <c r="P68" s="455"/>
      <c r="Q68" s="82"/>
      <c r="R68" s="16"/>
      <c r="S68" s="16"/>
      <c r="T68" s="89" t="s">
        <v>230</v>
      </c>
      <c r="U68" s="427"/>
      <c r="V68" s="427"/>
      <c r="W68" s="428"/>
      <c r="X68" s="16"/>
      <c r="Y68" s="89" t="s">
        <v>239</v>
      </c>
      <c r="Z68" s="431"/>
      <c r="AA68" s="431"/>
      <c r="AB68" s="432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27"/>
      <c r="V69" s="427"/>
      <c r="W69" s="428"/>
      <c r="X69" s="16"/>
      <c r="Y69" s="89" t="s">
        <v>206</v>
      </c>
      <c r="Z69" s="431"/>
      <c r="AA69" s="431"/>
      <c r="AB69" s="432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27"/>
      <c r="V70" s="427"/>
      <c r="W70" s="428"/>
      <c r="X70" s="16"/>
      <c r="Y70" s="89" t="s">
        <v>253</v>
      </c>
      <c r="Z70" s="431"/>
      <c r="AA70" s="431"/>
      <c r="AB70" s="432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461"/>
      <c r="G71" s="462"/>
      <c r="H71" s="469"/>
      <c r="I71" s="469"/>
      <c r="J71" s="78"/>
      <c r="K71" s="453" t="s">
        <v>380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5">
        <v>0</v>
      </c>
      <c r="V71" s="435"/>
      <c r="W71" s="82"/>
      <c r="X71" s="16"/>
      <c r="Y71" s="89" t="s">
        <v>207</v>
      </c>
      <c r="Z71" s="435">
        <v>0</v>
      </c>
      <c r="AA71" s="435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461"/>
      <c r="G72" s="462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56"/>
      <c r="P73" s="5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56"/>
      <c r="P74" s="5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56"/>
      <c r="P75" s="56"/>
      <c r="Q75" s="16"/>
      <c r="R75" s="16"/>
      <c r="S75" s="16"/>
      <c r="T75" s="89" t="s">
        <v>211</v>
      </c>
      <c r="U75" s="434">
        <f>U71+U72+U73-U74</f>
        <v>0</v>
      </c>
      <c r="V75" s="434"/>
      <c r="W75" s="82"/>
      <c r="X75" s="16"/>
      <c r="Y75" s="89" t="s">
        <v>211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231</v>
      </c>
      <c r="U78" s="427"/>
      <c r="V78" s="427"/>
      <c r="W78" s="428"/>
      <c r="X78" s="16"/>
      <c r="Y78" s="89" t="s">
        <v>240</v>
      </c>
      <c r="Z78" s="427"/>
      <c r="AA78" s="427"/>
      <c r="AB78" s="42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27"/>
      <c r="V79" s="427"/>
      <c r="W79" s="428"/>
      <c r="X79" s="16"/>
      <c r="Y79" s="89" t="s">
        <v>206</v>
      </c>
      <c r="Z79" s="427"/>
      <c r="AA79" s="427"/>
      <c r="AB79" s="42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27"/>
      <c r="V80" s="427"/>
      <c r="W80" s="428"/>
      <c r="X80" s="16"/>
      <c r="Y80" s="89" t="s">
        <v>253</v>
      </c>
      <c r="Z80" s="427"/>
      <c r="AA80" s="427"/>
      <c r="AB80" s="42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5">
        <v>0</v>
      </c>
      <c r="V81" s="435"/>
      <c r="W81" s="82"/>
      <c r="X81" s="16"/>
      <c r="Y81" s="89" t="s">
        <v>207</v>
      </c>
      <c r="Z81" s="435">
        <v>0</v>
      </c>
      <c r="AA81" s="435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">
        <v>211</v>
      </c>
      <c r="U85" s="434">
        <f>U81+U82+U83-U84</f>
        <v>0</v>
      </c>
      <c r="V85" s="434"/>
      <c r="W85" s="82"/>
      <c r="X85" s="16"/>
      <c r="Y85" s="89" t="s">
        <v>211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232</v>
      </c>
      <c r="U88" s="427"/>
      <c r="V88" s="427"/>
      <c r="W88" s="428"/>
      <c r="X88" s="16"/>
      <c r="Y88" s="89" t="s">
        <v>241</v>
      </c>
      <c r="Z88" s="427"/>
      <c r="AA88" s="427"/>
      <c r="AB88" s="42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27"/>
      <c r="V89" s="427"/>
      <c r="W89" s="428"/>
      <c r="X89" s="16"/>
      <c r="Y89" s="89" t="s">
        <v>206</v>
      </c>
      <c r="Z89" s="427"/>
      <c r="AA89" s="427"/>
      <c r="AB89" s="42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27"/>
      <c r="V90" s="427"/>
      <c r="W90" s="428"/>
      <c r="X90" s="16"/>
      <c r="Y90" s="89" t="s">
        <v>253</v>
      </c>
      <c r="Z90" s="427"/>
      <c r="AA90" s="427"/>
      <c r="AB90" s="42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5">
        <v>0</v>
      </c>
      <c r="V91" s="435"/>
      <c r="W91" s="82"/>
      <c r="X91" s="16"/>
      <c r="Y91" s="89" t="s">
        <v>207</v>
      </c>
      <c r="Z91" s="435">
        <v>0</v>
      </c>
      <c r="AA91" s="435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">
        <v>211</v>
      </c>
      <c r="U95" s="434">
        <f>U91+U92+U93-U94</f>
        <v>0</v>
      </c>
      <c r="V95" s="434"/>
      <c r="W95" s="82"/>
      <c r="X95" s="16"/>
      <c r="Y95" s="89" t="s">
        <v>211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978/gl+E5Rh5ZlzqHkAz8Og9/CtM4JNY+rhmsY4LMnM+ydVewK0cl6AtcJoZfc9ipHaJwzD0cYE2giA5JLHh7A==" saltValue="XKc9iMIgiWpFgmf2Ssrngw==" spinCount="100000" sheet="1" objects="1" scenarios="1" formatColumns="0" formatRows="0"/>
  <mergeCells count="127">
    <mergeCell ref="F72:G72"/>
    <mergeCell ref="B2:D2"/>
    <mergeCell ref="E2:F2"/>
    <mergeCell ref="F59:G59"/>
    <mergeCell ref="H59:I59"/>
    <mergeCell ref="H60:I60"/>
    <mergeCell ref="H65:I65"/>
    <mergeCell ref="F61:G61"/>
    <mergeCell ref="F62:G62"/>
    <mergeCell ref="H62:I62"/>
    <mergeCell ref="H71:I71"/>
    <mergeCell ref="F71:G71"/>
    <mergeCell ref="F64:G64"/>
    <mergeCell ref="F65:G65"/>
    <mergeCell ref="F68:G68"/>
    <mergeCell ref="H70:I70"/>
    <mergeCell ref="H68:I68"/>
    <mergeCell ref="H63:I63"/>
    <mergeCell ref="H64:I64"/>
    <mergeCell ref="H61:I61"/>
    <mergeCell ref="H69:I69"/>
    <mergeCell ref="B58:E58"/>
    <mergeCell ref="G10:I10"/>
    <mergeCell ref="K59:N59"/>
    <mergeCell ref="O59:P59"/>
    <mergeCell ref="U64:V64"/>
    <mergeCell ref="F69:G69"/>
    <mergeCell ref="K62:N62"/>
    <mergeCell ref="O62:P62"/>
    <mergeCell ref="K63:N63"/>
    <mergeCell ref="O63:P63"/>
    <mergeCell ref="K65:N65"/>
    <mergeCell ref="O65:P65"/>
    <mergeCell ref="K66:N66"/>
    <mergeCell ref="O66:P66"/>
    <mergeCell ref="F63:G63"/>
    <mergeCell ref="F60:G60"/>
    <mergeCell ref="K60:N60"/>
    <mergeCell ref="O60:P60"/>
    <mergeCell ref="U65:V65"/>
    <mergeCell ref="K72:N72"/>
    <mergeCell ref="O72:P72"/>
    <mergeCell ref="K69:N69"/>
    <mergeCell ref="O69:P69"/>
    <mergeCell ref="K70:N70"/>
    <mergeCell ref="O70:P70"/>
    <mergeCell ref="K71:N71"/>
    <mergeCell ref="O71:P71"/>
    <mergeCell ref="K61:N61"/>
    <mergeCell ref="O61:P61"/>
    <mergeCell ref="K64:N64"/>
    <mergeCell ref="O64:P64"/>
    <mergeCell ref="K68:N68"/>
    <mergeCell ref="O68:P68"/>
    <mergeCell ref="Z63:AA63"/>
    <mergeCell ref="Z64:AA64"/>
    <mergeCell ref="Z65:AA65"/>
    <mergeCell ref="K67:N67"/>
    <mergeCell ref="O67:P67"/>
    <mergeCell ref="U63:V63"/>
    <mergeCell ref="Z68:AB68"/>
    <mergeCell ref="U61:V61"/>
    <mergeCell ref="U62:V62"/>
    <mergeCell ref="U68:W68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U58:W58"/>
    <mergeCell ref="Y57:AB57"/>
    <mergeCell ref="T57:W57"/>
    <mergeCell ref="Z58:AB58"/>
    <mergeCell ref="K57:N57"/>
    <mergeCell ref="O57:P57"/>
    <mergeCell ref="K58:N58"/>
    <mergeCell ref="O58:P58"/>
    <mergeCell ref="U89:W89"/>
    <mergeCell ref="U90:W90"/>
    <mergeCell ref="Z89:AB89"/>
    <mergeCell ref="Z90:AB90"/>
    <mergeCell ref="Z80:AB80"/>
    <mergeCell ref="U80:W80"/>
    <mergeCell ref="U83:V83"/>
    <mergeCell ref="U81:V81"/>
    <mergeCell ref="U82:V82"/>
    <mergeCell ref="Z88:AB88"/>
    <mergeCell ref="U88:W88"/>
    <mergeCell ref="U85:V85"/>
    <mergeCell ref="Z81:AA81"/>
    <mergeCell ref="Z82:AA82"/>
    <mergeCell ref="Z83:AA83"/>
    <mergeCell ref="Z84:AA84"/>
    <mergeCell ref="Z85:AA85"/>
    <mergeCell ref="U84:V84"/>
    <mergeCell ref="Z59:AB59"/>
    <mergeCell ref="Z60:AB60"/>
    <mergeCell ref="U59:W59"/>
    <mergeCell ref="U60:W60"/>
    <mergeCell ref="U69:W69"/>
    <mergeCell ref="U70:W70"/>
    <mergeCell ref="Z69:AB69"/>
    <mergeCell ref="Z70:AB70"/>
    <mergeCell ref="Z79:AB79"/>
    <mergeCell ref="U79:W79"/>
    <mergeCell ref="Z74:AA74"/>
    <mergeCell ref="Z75:AA75"/>
    <mergeCell ref="U75:V75"/>
    <mergeCell ref="U71:V71"/>
    <mergeCell ref="U72:V72"/>
    <mergeCell ref="Z71:AA71"/>
    <mergeCell ref="Z72:AA72"/>
    <mergeCell ref="Z73:AA73"/>
    <mergeCell ref="U78:W78"/>
    <mergeCell ref="U73:V73"/>
    <mergeCell ref="Z61:AA61"/>
    <mergeCell ref="U74:V74"/>
    <mergeCell ref="Z78:AB78"/>
    <mergeCell ref="Z62:AA62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7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SEPTEMBER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170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SEPTEMBER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SEPTEMBER</v>
      </c>
      <c r="H21" s="259" t="s">
        <v>58</v>
      </c>
      <c r="I21" s="261"/>
      <c r="J21" s="425">
        <f>AUGUST!E2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124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170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AUGUST!U58</f>
        <v>0</v>
      </c>
      <c r="V58" s="477"/>
      <c r="W58" s="478"/>
      <c r="X58" s="16"/>
      <c r="Y58" s="89" t="s">
        <v>238</v>
      </c>
      <c r="Z58" s="479">
        <f>AUGUST!Z58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171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AUGUST!U59</f>
        <v>0</v>
      </c>
      <c r="V59" s="477"/>
      <c r="W59" s="478"/>
      <c r="X59" s="16"/>
      <c r="Y59" s="89" t="s">
        <v>206</v>
      </c>
      <c r="Z59" s="479">
        <f>AUGUST!Z59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AUGUST!U60</f>
        <v>0</v>
      </c>
      <c r="V60" s="477"/>
      <c r="W60" s="478"/>
      <c r="X60" s="16"/>
      <c r="Y60" s="89" t="s">
        <v>253</v>
      </c>
      <c r="Z60" s="479">
        <f>AUGUST!Z60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AUGUST!U65</f>
        <v>0</v>
      </c>
      <c r="V61" s="434"/>
      <c r="W61" s="82"/>
      <c r="X61" s="16"/>
      <c r="Y61" s="89" t="s">
        <v>207</v>
      </c>
      <c r="Z61" s="434">
        <f>AUGUST!Z65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172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225</v>
      </c>
      <c r="U65" s="434">
        <f>U61+U62+U63-U64</f>
        <v>0</v>
      </c>
      <c r="V65" s="434"/>
      <c r="W65" s="82"/>
      <c r="X65" s="16"/>
      <c r="Y65" s="89" t="s">
        <v>225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173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AUGUST!U68</f>
        <v>0</v>
      </c>
      <c r="V68" s="477"/>
      <c r="W68" s="478"/>
      <c r="X68" s="16"/>
      <c r="Y68" s="89" t="s">
        <v>239</v>
      </c>
      <c r="Z68" s="477">
        <f>AUGUST!Z68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AUGUST!U69</f>
        <v>0</v>
      </c>
      <c r="V69" s="477"/>
      <c r="W69" s="478"/>
      <c r="X69" s="16"/>
      <c r="Y69" s="89" t="s">
        <v>206</v>
      </c>
      <c r="Z69" s="477">
        <f>AUGUST!Z69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AUGUST!U70</f>
        <v>0</v>
      </c>
      <c r="V70" s="477"/>
      <c r="W70" s="478"/>
      <c r="X70" s="16"/>
      <c r="Y70" s="89" t="s">
        <v>253</v>
      </c>
      <c r="Z70" s="477">
        <f>AUGUST!Z70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388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AUGUST!U75</f>
        <v>0</v>
      </c>
      <c r="V71" s="434"/>
      <c r="W71" s="82"/>
      <c r="X71" s="16"/>
      <c r="Y71" s="89" t="s">
        <v>207</v>
      </c>
      <c r="Z71" s="434">
        <f>AUGUST!Z75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16"/>
      <c r="P73" s="1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9/30</v>
      </c>
      <c r="U75" s="434">
        <f>U71+U72+U73-U74</f>
        <v>0</v>
      </c>
      <c r="V75" s="434"/>
      <c r="W75" s="82"/>
      <c r="X75" s="16"/>
      <c r="Y75" s="89" t="str">
        <f>Y65</f>
        <v>AS OF 9/30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AUGUST!U78</f>
        <v>0</v>
      </c>
      <c r="V78" s="477"/>
      <c r="W78" s="478"/>
      <c r="X78" s="16"/>
      <c r="Y78" s="89" t="s">
        <v>240</v>
      </c>
      <c r="Z78" s="477">
        <f>AUGUST!Z78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AUGUST!U79</f>
        <v>0</v>
      </c>
      <c r="V79" s="477"/>
      <c r="W79" s="478"/>
      <c r="X79" s="16"/>
      <c r="Y79" s="89" t="s">
        <v>206</v>
      </c>
      <c r="Z79" s="477">
        <f>AUGUST!Z79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AUGUST!U80</f>
        <v>0</v>
      </c>
      <c r="V80" s="477"/>
      <c r="W80" s="478"/>
      <c r="X80" s="16"/>
      <c r="Y80" s="89" t="s">
        <v>253</v>
      </c>
      <c r="Z80" s="477">
        <f>AUGUST!Z80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AUGUST!U85</f>
        <v>0</v>
      </c>
      <c r="V81" s="434"/>
      <c r="W81" s="82"/>
      <c r="X81" s="16"/>
      <c r="Y81" s="89" t="s">
        <v>207</v>
      </c>
      <c r="Z81" s="434">
        <f>AUGUST!Z85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9/30</v>
      </c>
      <c r="U85" s="434">
        <f>U81+U82+U83-U84</f>
        <v>0</v>
      </c>
      <c r="V85" s="434"/>
      <c r="W85" s="82"/>
      <c r="X85" s="16"/>
      <c r="Y85" s="89" t="str">
        <f>Y75</f>
        <v>AS OF 9/30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AUGUST!U88</f>
        <v>0</v>
      </c>
      <c r="V88" s="477"/>
      <c r="W88" s="478"/>
      <c r="X88" s="16"/>
      <c r="Y88" s="89" t="s">
        <v>241</v>
      </c>
      <c r="Z88" s="477">
        <f>AUGUST!Z88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AUGUST!U89</f>
        <v>0</v>
      </c>
      <c r="V89" s="477"/>
      <c r="W89" s="478"/>
      <c r="X89" s="16"/>
      <c r="Y89" s="89" t="s">
        <v>206</v>
      </c>
      <c r="Z89" s="477">
        <f>AUGUST!Z89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AUGUST!U90</f>
        <v>0</v>
      </c>
      <c r="V90" s="477"/>
      <c r="W90" s="478"/>
      <c r="X90" s="16"/>
      <c r="Y90" s="89" t="s">
        <v>253</v>
      </c>
      <c r="Z90" s="477">
        <f>AUGUST!Z90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AUGUST!U95</f>
        <v>0</v>
      </c>
      <c r="V91" s="434"/>
      <c r="W91" s="82"/>
      <c r="X91" s="16"/>
      <c r="Y91" s="89" t="s">
        <v>207</v>
      </c>
      <c r="Z91" s="434">
        <f>AUGUST!Z95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9/30</v>
      </c>
      <c r="U95" s="434">
        <f>U91+U92+U93-U94</f>
        <v>0</v>
      </c>
      <c r="V95" s="434"/>
      <c r="W95" s="82"/>
      <c r="X95" s="16"/>
      <c r="Y95" s="89" t="str">
        <f>Y85</f>
        <v>AS OF 9/30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HVYW9Z66TNf660UIfEBjaquZQisKAXktfjIhZmQ6GJLpaXjoyx80luU6b0mjrBj2eReWFjCq7yPGOkaXC1eh6w==" saltValue="FV+uyJpTmFNodWGgbVxM7g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346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AugRpt!J39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SUM(SEPTEMBER!$B$7)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SUM(SEPTEMBER!$C$7)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SUM(SEPTEMBER!$D$7)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SUM(SEPTEMBER!$E$7)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SUM(SEPTEMBER!$F$7)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SUM(SEPTEMBER!$L$7:$O$7)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SUM(SEPTEMBER!$Q$7:$R$7)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SUM(SEPTEMBER!$P$7)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SUM(SEPTEMBER!$U$7)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SUM(SEPTEMBER!$V$7)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SUM(SEPTEMBER!$W$7:$X$7)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SUM(SEPTEMBER!$Y$7)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SUM(SEPTEMBER!$Z$7)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SUM(SEPTEMBER!$AA$7)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SUM(SEPTEMBER!$AB$7)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SUM(SEPTEMBER!$AC$7)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SUM(SEPTEMBER!$AD$7)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SUM(SEPTEMBER!$AE$7)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SUM(SEPTEMBER!$AF$7)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SUM(SEPTEMBER!$AG$7)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SUM(SEPTEMBER!$AH$7)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SUM(SEPTEMBER!$AJ$7)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SUM(SEPTEMBER!$AK$7)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78F+BgHa+OPrJD78WmMDTKA6WKeVgneSzwTJg94HKQ1UCD8S4aZre+xo9JI9J/ZDRMxcAiRrB1KQGKVodzDFTA==" saltValue="mv5Z82OW3BRgXzEaBnJHbQ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70"/>
  <sheetViews>
    <sheetView showGridLines="0" workbookViewId="0">
      <selection activeCell="J8" sqref="J8"/>
    </sheetView>
  </sheetViews>
  <sheetFormatPr defaultColWidth="8.7109375" defaultRowHeight="14.45" customHeight="1" x14ac:dyDescent="0.2"/>
  <cols>
    <col min="8" max="10" width="11.7109375" style="205" customWidth="1"/>
    <col min="11" max="13" width="9.140625" style="337"/>
  </cols>
  <sheetData>
    <row r="1" spans="1:13" s="177" customFormat="1" ht="14.45" customHeight="1" x14ac:dyDescent="0.2">
      <c r="A1" s="510" t="str">
        <f>JANUARY!G10</f>
        <v>UNITED STEELWORKERS - LOCAL UNION</v>
      </c>
      <c r="B1" s="510"/>
      <c r="C1" s="510"/>
      <c r="D1" s="510"/>
      <c r="E1" s="510"/>
      <c r="F1" s="510"/>
      <c r="G1" s="510"/>
      <c r="H1" s="510"/>
      <c r="I1" s="510"/>
      <c r="J1" s="510"/>
      <c r="K1" s="334"/>
      <c r="L1" s="334"/>
      <c r="M1" s="334"/>
    </row>
    <row r="2" spans="1:13" s="177" customFormat="1" ht="14.45" customHeight="1" x14ac:dyDescent="0.2">
      <c r="A2" s="510" t="s">
        <v>315</v>
      </c>
      <c r="B2" s="510"/>
      <c r="C2" s="510"/>
      <c r="D2" s="510"/>
      <c r="E2" s="510"/>
      <c r="F2" s="510"/>
      <c r="G2" s="510"/>
      <c r="H2" s="510"/>
      <c r="I2" s="510"/>
      <c r="J2" s="510"/>
      <c r="K2" s="334"/>
      <c r="L2" s="334"/>
      <c r="M2" s="334"/>
    </row>
    <row r="3" spans="1:13" s="177" customFormat="1" ht="14.45" customHeight="1" x14ac:dyDescent="0.2">
      <c r="A3" s="169"/>
      <c r="B3" s="169"/>
      <c r="C3" s="169"/>
      <c r="D3" s="169"/>
      <c r="E3" s="169"/>
      <c r="F3" s="170" t="s">
        <v>274</v>
      </c>
      <c r="G3" s="176">
        <f>JANUARY!E11</f>
        <v>0</v>
      </c>
      <c r="H3" s="178"/>
      <c r="I3" s="178"/>
      <c r="J3" s="178"/>
      <c r="K3" s="335"/>
      <c r="L3" s="335"/>
      <c r="M3" s="335"/>
    </row>
    <row r="4" spans="1:13" s="166" customFormat="1" ht="14.45" customHeight="1" x14ac:dyDescent="0.2">
      <c r="A4" s="167"/>
      <c r="B4" s="167"/>
      <c r="C4" s="167"/>
      <c r="E4" s="168"/>
      <c r="F4" s="168" t="s">
        <v>316</v>
      </c>
      <c r="G4" s="488" t="s">
        <v>342</v>
      </c>
      <c r="H4" s="488"/>
      <c r="I4" s="488"/>
      <c r="J4" s="488"/>
      <c r="K4" s="336"/>
      <c r="L4" s="336"/>
      <c r="M4" s="336"/>
    </row>
    <row r="5" spans="1:13" ht="14.45" customHeight="1" x14ac:dyDescent="0.2">
      <c r="A5" s="102"/>
      <c r="B5" s="102"/>
      <c r="C5" s="102"/>
      <c r="D5" s="102"/>
      <c r="E5" s="511" t="s">
        <v>343</v>
      </c>
      <c r="F5" s="511"/>
      <c r="G5" s="102"/>
      <c r="H5" s="206"/>
      <c r="I5" s="206"/>
      <c r="J5" s="206"/>
    </row>
    <row r="6" spans="1:13" ht="14.45" customHeight="1" x14ac:dyDescent="0.2">
      <c r="A6" s="512" t="s">
        <v>319</v>
      </c>
      <c r="B6" s="512"/>
      <c r="C6" s="512"/>
      <c r="D6" s="512"/>
      <c r="E6" s="512"/>
      <c r="F6" s="512"/>
      <c r="G6" s="512"/>
      <c r="H6" s="512"/>
      <c r="I6" s="512"/>
      <c r="J6" s="512"/>
    </row>
    <row r="7" spans="1:13" ht="14.45" customHeight="1" thickBot="1" x14ac:dyDescent="0.25">
      <c r="A7" s="102"/>
      <c r="B7" s="102"/>
      <c r="C7" s="102"/>
      <c r="D7" s="102"/>
      <c r="E7" s="102"/>
      <c r="F7" s="102"/>
      <c r="G7" s="102"/>
      <c r="H7" s="206"/>
      <c r="I7" s="206"/>
      <c r="J7" s="206"/>
    </row>
    <row r="8" spans="1:13" ht="14.45" customHeight="1" x14ac:dyDescent="0.2">
      <c r="A8" s="154" t="s">
        <v>417</v>
      </c>
      <c r="B8" s="154"/>
      <c r="C8" s="154"/>
      <c r="D8" s="102"/>
      <c r="E8" s="102"/>
      <c r="F8" s="102"/>
      <c r="G8" s="102"/>
      <c r="H8" s="206"/>
      <c r="I8" s="206"/>
      <c r="J8" s="181">
        <f>JulRpt!J7</f>
        <v>0</v>
      </c>
    </row>
    <row r="9" spans="1:13" ht="14.45" customHeight="1" x14ac:dyDescent="0.2">
      <c r="A9" s="154" t="s">
        <v>320</v>
      </c>
      <c r="B9" s="154"/>
      <c r="C9" s="154"/>
      <c r="D9" s="102"/>
      <c r="E9" s="102"/>
      <c r="F9" s="102"/>
      <c r="G9" s="102"/>
      <c r="H9" s="206"/>
      <c r="I9" s="207"/>
      <c r="J9" s="208" t="s">
        <v>236</v>
      </c>
      <c r="K9" s="332" t="s">
        <v>344</v>
      </c>
      <c r="L9" s="332" t="s">
        <v>345</v>
      </c>
      <c r="M9" s="332" t="s">
        <v>346</v>
      </c>
    </row>
    <row r="10" spans="1:13" ht="14.45" customHeight="1" x14ac:dyDescent="0.2">
      <c r="A10" s="154" t="s">
        <v>418</v>
      </c>
      <c r="B10" s="154"/>
      <c r="C10" s="154"/>
      <c r="D10" s="102"/>
      <c r="E10" s="102"/>
      <c r="F10" s="102"/>
      <c r="G10" s="102"/>
      <c r="H10" s="206"/>
      <c r="I10" s="209">
        <f t="shared" ref="I10:I17" si="0">SUM(K10:M10)</f>
        <v>0</v>
      </c>
      <c r="J10" s="210"/>
      <c r="K10" s="338">
        <f>JulRpt!I9</f>
        <v>0</v>
      </c>
      <c r="L10" s="338">
        <f>AugRpt!I9</f>
        <v>0</v>
      </c>
      <c r="M10" s="338">
        <f>SepRpt!I9</f>
        <v>0</v>
      </c>
    </row>
    <row r="11" spans="1:13" ht="14.45" customHeight="1" x14ac:dyDescent="0.2">
      <c r="A11" s="154" t="s">
        <v>419</v>
      </c>
      <c r="B11" s="154"/>
      <c r="C11" s="154"/>
      <c r="D11" s="102"/>
      <c r="E11" s="102"/>
      <c r="F11" s="102"/>
      <c r="G11" s="102"/>
      <c r="H11" s="206"/>
      <c r="I11" s="211">
        <f t="shared" si="0"/>
        <v>0</v>
      </c>
      <c r="J11" s="210"/>
      <c r="K11" s="338">
        <f>JulRpt!I10</f>
        <v>0</v>
      </c>
      <c r="L11" s="338">
        <f>AugRpt!I10</f>
        <v>0</v>
      </c>
      <c r="M11" s="338">
        <f>SepRpt!I10</f>
        <v>0</v>
      </c>
    </row>
    <row r="12" spans="1:13" ht="14.45" customHeight="1" x14ac:dyDescent="0.2">
      <c r="A12" s="154" t="s">
        <v>420</v>
      </c>
      <c r="B12" s="154"/>
      <c r="C12" s="154"/>
      <c r="D12" s="102"/>
      <c r="E12" s="102"/>
      <c r="F12" s="102"/>
      <c r="G12" s="102"/>
      <c r="H12" s="206"/>
      <c r="I12" s="211">
        <f t="shared" si="0"/>
        <v>0</v>
      </c>
      <c r="J12" s="210"/>
      <c r="K12" s="338">
        <f>JulRpt!I11</f>
        <v>0</v>
      </c>
      <c r="L12" s="338">
        <f>AugRpt!I11</f>
        <v>0</v>
      </c>
      <c r="M12" s="338">
        <f>SepRpt!I11</f>
        <v>0</v>
      </c>
    </row>
    <row r="13" spans="1:13" ht="14.45" customHeight="1" x14ac:dyDescent="0.2">
      <c r="A13" s="154" t="s">
        <v>421</v>
      </c>
      <c r="B13" s="154"/>
      <c r="C13" s="154"/>
      <c r="D13" s="102"/>
      <c r="E13" s="102"/>
      <c r="F13" s="102"/>
      <c r="G13" s="102"/>
      <c r="H13" s="206"/>
      <c r="I13" s="211">
        <f t="shared" si="0"/>
        <v>0</v>
      </c>
      <c r="J13" s="210"/>
      <c r="K13" s="338">
        <f>JulRpt!I12</f>
        <v>0</v>
      </c>
      <c r="L13" s="338">
        <f>AugRpt!I12</f>
        <v>0</v>
      </c>
      <c r="M13" s="338">
        <f>SepRpt!I12</f>
        <v>0</v>
      </c>
    </row>
    <row r="14" spans="1:13" ht="14.45" customHeight="1" x14ac:dyDescent="0.2">
      <c r="A14" s="154" t="s">
        <v>422</v>
      </c>
      <c r="B14" s="154"/>
      <c r="C14" s="154"/>
      <c r="D14" s="102"/>
      <c r="E14" s="102"/>
      <c r="F14" s="102"/>
      <c r="G14" s="102"/>
      <c r="H14" s="206"/>
      <c r="I14" s="211">
        <f t="shared" si="0"/>
        <v>0</v>
      </c>
      <c r="J14" s="210"/>
      <c r="K14" s="338">
        <f>JulRpt!I13</f>
        <v>0</v>
      </c>
      <c r="L14" s="338">
        <f>AugRpt!I13</f>
        <v>0</v>
      </c>
      <c r="M14" s="338">
        <f>SepRpt!I13</f>
        <v>0</v>
      </c>
    </row>
    <row r="15" spans="1:13" ht="14.45" customHeight="1" x14ac:dyDescent="0.2">
      <c r="A15" s="154" t="s">
        <v>423</v>
      </c>
      <c r="B15" s="154"/>
      <c r="C15" s="154"/>
      <c r="D15" s="102"/>
      <c r="E15" s="102"/>
      <c r="F15" s="102"/>
      <c r="G15" s="102"/>
      <c r="H15" s="206"/>
      <c r="I15" s="211">
        <f t="shared" si="0"/>
        <v>0</v>
      </c>
      <c r="J15" s="210"/>
      <c r="K15" s="338">
        <f>JulRpt!I14</f>
        <v>0</v>
      </c>
      <c r="L15" s="338">
        <f>AugRpt!I14</f>
        <v>0</v>
      </c>
      <c r="M15" s="338">
        <f>SepRpt!I14</f>
        <v>0</v>
      </c>
    </row>
    <row r="16" spans="1:13" ht="14.45" customHeight="1" x14ac:dyDescent="0.2">
      <c r="A16" s="154"/>
      <c r="B16" s="154"/>
      <c r="C16" s="154" t="s">
        <v>424</v>
      </c>
      <c r="D16" s="102"/>
      <c r="E16" s="102"/>
      <c r="F16" s="102"/>
      <c r="G16" s="102"/>
      <c r="H16" s="206"/>
      <c r="I16" s="211">
        <f t="shared" si="0"/>
        <v>0</v>
      </c>
      <c r="J16" s="210"/>
      <c r="K16" s="338">
        <f>JulRpt!I15</f>
        <v>0</v>
      </c>
      <c r="L16" s="338">
        <f>AugRpt!I15</f>
        <v>0</v>
      </c>
      <c r="M16" s="338">
        <f>SepRpt!I15</f>
        <v>0</v>
      </c>
    </row>
    <row r="17" spans="1:13" ht="14.45" customHeight="1" x14ac:dyDescent="0.2">
      <c r="A17" s="154"/>
      <c r="B17" s="154"/>
      <c r="C17" s="154" t="s">
        <v>425</v>
      </c>
      <c r="D17" s="102"/>
      <c r="E17" s="102"/>
      <c r="F17" s="102"/>
      <c r="G17" s="102"/>
      <c r="H17" s="206"/>
      <c r="I17" s="212">
        <f t="shared" si="0"/>
        <v>0</v>
      </c>
      <c r="J17" s="210"/>
      <c r="K17" s="338">
        <f>JulRpt!I16</f>
        <v>0</v>
      </c>
      <c r="L17" s="338">
        <f>AugRpt!I16</f>
        <v>0</v>
      </c>
      <c r="M17" s="338">
        <f>SepRpt!I16</f>
        <v>0</v>
      </c>
    </row>
    <row r="18" spans="1:13" ht="14.45" customHeight="1" thickBot="1" x14ac:dyDescent="0.25">
      <c r="A18" s="154"/>
      <c r="B18" s="156" t="s">
        <v>426</v>
      </c>
      <c r="C18" s="154"/>
      <c r="D18" s="102"/>
      <c r="E18" s="102"/>
      <c r="F18" s="102"/>
      <c r="G18" s="102"/>
      <c r="H18" s="206"/>
      <c r="I18" s="206"/>
      <c r="J18" s="213">
        <f>SUM(I10:I17)</f>
        <v>0</v>
      </c>
      <c r="K18" s="337" t="s">
        <v>236</v>
      </c>
    </row>
    <row r="19" spans="1:13" ht="14.45" customHeight="1" thickTop="1" thickBot="1" x14ac:dyDescent="0.25">
      <c r="A19" s="154"/>
      <c r="B19" s="156" t="s">
        <v>427</v>
      </c>
      <c r="C19" s="154"/>
      <c r="D19" s="102"/>
      <c r="E19" s="102"/>
      <c r="F19" s="102"/>
      <c r="G19" s="102"/>
      <c r="H19" s="206"/>
      <c r="I19" s="206"/>
      <c r="J19" s="214">
        <f>SUM(J8:J18)</f>
        <v>0</v>
      </c>
    </row>
    <row r="20" spans="1:13" ht="14.45" customHeight="1" x14ac:dyDescent="0.2">
      <c r="A20" s="154"/>
      <c r="B20" s="154"/>
      <c r="C20" s="154"/>
      <c r="D20" s="102"/>
      <c r="E20" s="102"/>
      <c r="F20" s="102"/>
      <c r="G20" s="102"/>
      <c r="H20" s="206"/>
      <c r="I20" s="206"/>
      <c r="J20" s="215"/>
    </row>
    <row r="21" spans="1:13" ht="14.45" customHeight="1" x14ac:dyDescent="0.2">
      <c r="A21" s="154"/>
      <c r="B21" s="154" t="s">
        <v>325</v>
      </c>
      <c r="C21" s="154"/>
      <c r="D21" s="102"/>
      <c r="E21" s="102"/>
      <c r="F21" s="102"/>
      <c r="G21" s="102"/>
      <c r="H21" s="206"/>
      <c r="I21" s="206"/>
      <c r="J21" s="210"/>
    </row>
    <row r="22" spans="1:13" ht="14.45" customHeight="1" x14ac:dyDescent="0.2">
      <c r="A22" s="154" t="s">
        <v>289</v>
      </c>
      <c r="B22" s="154"/>
      <c r="C22" s="154"/>
      <c r="D22" s="102"/>
      <c r="E22" s="102"/>
      <c r="F22" s="102"/>
      <c r="G22" s="102"/>
      <c r="H22" s="206"/>
      <c r="I22" s="206"/>
      <c r="J22" s="210"/>
      <c r="K22" s="332" t="s">
        <v>344</v>
      </c>
      <c r="L22" s="332" t="s">
        <v>345</v>
      </c>
      <c r="M22" s="332" t="s">
        <v>346</v>
      </c>
    </row>
    <row r="23" spans="1:13" ht="14.45" customHeight="1" x14ac:dyDescent="0.2">
      <c r="A23" s="154"/>
      <c r="B23" s="154" t="s">
        <v>428</v>
      </c>
      <c r="C23" s="154"/>
      <c r="D23" s="102"/>
      <c r="E23" s="102"/>
      <c r="F23" s="102"/>
      <c r="G23" s="102"/>
      <c r="H23" s="216">
        <f>SUM(K23:M23)</f>
        <v>0</v>
      </c>
      <c r="I23" s="206"/>
      <c r="J23" s="210"/>
      <c r="K23" s="338">
        <f>JulRpt!H22</f>
        <v>0</v>
      </c>
      <c r="L23" s="338">
        <f>AugRpt!H22</f>
        <v>0</v>
      </c>
      <c r="M23" s="338">
        <f>SepRpt!H22</f>
        <v>0</v>
      </c>
    </row>
    <row r="24" spans="1:13" ht="14.45" customHeight="1" x14ac:dyDescent="0.2">
      <c r="A24" s="154"/>
      <c r="B24" s="154" t="s">
        <v>429</v>
      </c>
      <c r="C24" s="154"/>
      <c r="D24" s="102"/>
      <c r="E24" s="102"/>
      <c r="F24" s="102"/>
      <c r="G24" s="102"/>
      <c r="H24" s="217">
        <f>SUM(K24:M24)</f>
        <v>0</v>
      </c>
      <c r="I24" s="206"/>
      <c r="J24" s="210"/>
      <c r="K24" s="338">
        <f>JulRpt!H23</f>
        <v>0</v>
      </c>
      <c r="L24" s="338">
        <f>AugRpt!H23</f>
        <v>0</v>
      </c>
      <c r="M24" s="338">
        <f>SepRpt!H23</f>
        <v>0</v>
      </c>
    </row>
    <row r="25" spans="1:13" ht="14.45" customHeight="1" x14ac:dyDescent="0.2">
      <c r="A25" s="154"/>
      <c r="B25" s="154" t="s">
        <v>430</v>
      </c>
      <c r="C25" s="154"/>
      <c r="D25" s="102"/>
      <c r="E25" s="102"/>
      <c r="F25" s="102"/>
      <c r="G25" s="102"/>
      <c r="H25" s="217">
        <f>SUM(K25:M25)</f>
        <v>0</v>
      </c>
      <c r="I25" s="206"/>
      <c r="J25" s="210"/>
      <c r="K25" s="338">
        <f>JulRpt!H24</f>
        <v>0</v>
      </c>
      <c r="L25" s="338">
        <f>AugRpt!H24</f>
        <v>0</v>
      </c>
      <c r="M25" s="338">
        <f>SepRpt!H24</f>
        <v>0</v>
      </c>
    </row>
    <row r="26" spans="1:13" ht="14.45" customHeight="1" x14ac:dyDescent="0.2">
      <c r="A26" s="154"/>
      <c r="B26" s="154" t="s">
        <v>431</v>
      </c>
      <c r="C26" s="154"/>
      <c r="D26" s="102"/>
      <c r="E26" s="102"/>
      <c r="F26" s="102"/>
      <c r="G26" s="102"/>
      <c r="H26" s="218">
        <f>SUM(K26:M26)</f>
        <v>0</v>
      </c>
      <c r="I26" s="206"/>
      <c r="J26" s="210"/>
      <c r="K26" s="338">
        <f>JulRpt!H25</f>
        <v>0</v>
      </c>
      <c r="L26" s="338">
        <f>AugRpt!H25</f>
        <v>0</v>
      </c>
      <c r="M26" s="338">
        <f>SepRpt!H25</f>
        <v>0</v>
      </c>
    </row>
    <row r="27" spans="1:13" ht="14.45" customHeight="1" x14ac:dyDescent="0.2">
      <c r="A27" s="154"/>
      <c r="B27" s="156" t="s">
        <v>432</v>
      </c>
      <c r="C27" s="154"/>
      <c r="D27" s="102"/>
      <c r="E27" s="102"/>
      <c r="F27" s="102"/>
      <c r="G27" s="102"/>
      <c r="H27" s="206"/>
      <c r="I27" s="219">
        <f>SUM(H23:H26)</f>
        <v>0</v>
      </c>
      <c r="J27" s="210"/>
      <c r="K27" s="332" t="s">
        <v>344</v>
      </c>
      <c r="L27" s="332" t="s">
        <v>345</v>
      </c>
      <c r="M27" s="332" t="s">
        <v>346</v>
      </c>
    </row>
    <row r="28" spans="1:13" ht="14.45" customHeight="1" x14ac:dyDescent="0.2">
      <c r="A28" s="154" t="s">
        <v>433</v>
      </c>
      <c r="B28" s="154"/>
      <c r="C28" s="154"/>
      <c r="D28" s="102"/>
      <c r="E28" s="102"/>
      <c r="F28" s="102"/>
      <c r="G28" s="102"/>
      <c r="H28" s="206"/>
      <c r="I28" s="211">
        <f t="shared" ref="I28:I39" si="1">SUM(K28:M28)</f>
        <v>0</v>
      </c>
      <c r="J28" s="210"/>
      <c r="K28" s="338">
        <f>JulRpt!I26</f>
        <v>0</v>
      </c>
      <c r="L28" s="338">
        <f>AugRpt!I26</f>
        <v>0</v>
      </c>
      <c r="M28" s="338">
        <f>SepRpt!I26</f>
        <v>0</v>
      </c>
    </row>
    <row r="29" spans="1:13" ht="14.45" customHeight="1" x14ac:dyDescent="0.2">
      <c r="A29" s="154" t="s">
        <v>434</v>
      </c>
      <c r="B29" s="154"/>
      <c r="C29" s="154"/>
      <c r="D29" s="102"/>
      <c r="E29" s="102"/>
      <c r="F29" s="102"/>
      <c r="G29" s="102"/>
      <c r="H29" s="206"/>
      <c r="I29" s="211">
        <f t="shared" si="1"/>
        <v>0</v>
      </c>
      <c r="J29" s="210"/>
      <c r="K29" s="338">
        <f>JulRpt!I27</f>
        <v>0</v>
      </c>
      <c r="L29" s="338">
        <f>AugRpt!I27</f>
        <v>0</v>
      </c>
      <c r="M29" s="338">
        <f>SepRpt!I27</f>
        <v>0</v>
      </c>
    </row>
    <row r="30" spans="1:13" ht="14.45" customHeight="1" x14ac:dyDescent="0.2">
      <c r="A30" s="154" t="s">
        <v>435</v>
      </c>
      <c r="B30" s="154"/>
      <c r="C30" s="154"/>
      <c r="D30" s="102"/>
      <c r="E30" s="102"/>
      <c r="F30" s="102"/>
      <c r="G30" s="102"/>
      <c r="H30" s="206"/>
      <c r="I30" s="220">
        <f t="shared" si="1"/>
        <v>0</v>
      </c>
      <c r="J30" s="210"/>
      <c r="K30" s="338">
        <f>JulRpt!I28</f>
        <v>0</v>
      </c>
      <c r="L30" s="338">
        <f>AugRpt!I28</f>
        <v>0</v>
      </c>
      <c r="M30" s="338">
        <f>SepRpt!I28</f>
        <v>0</v>
      </c>
    </row>
    <row r="31" spans="1:13" ht="14.45" customHeight="1" x14ac:dyDescent="0.2">
      <c r="A31" s="154" t="s">
        <v>436</v>
      </c>
      <c r="B31" s="154"/>
      <c r="C31" s="154"/>
      <c r="D31" s="102"/>
      <c r="E31" s="102"/>
      <c r="F31" s="102"/>
      <c r="G31" s="102"/>
      <c r="H31" s="206"/>
      <c r="I31" s="220">
        <f t="shared" si="1"/>
        <v>0</v>
      </c>
      <c r="J31" s="210"/>
      <c r="K31" s="338">
        <f>JulRpt!I29</f>
        <v>0</v>
      </c>
      <c r="L31" s="338">
        <f>AugRpt!I29</f>
        <v>0</v>
      </c>
      <c r="M31" s="338">
        <f>SepRpt!I29</f>
        <v>0</v>
      </c>
    </row>
    <row r="32" spans="1:13" ht="14.45" customHeight="1" x14ac:dyDescent="0.2">
      <c r="A32" s="154" t="s">
        <v>437</v>
      </c>
      <c r="B32" s="154"/>
      <c r="C32" s="154"/>
      <c r="D32" s="102"/>
      <c r="E32" s="102"/>
      <c r="F32" s="102"/>
      <c r="G32" s="102"/>
      <c r="H32" s="206"/>
      <c r="I32" s="220">
        <f t="shared" si="1"/>
        <v>0</v>
      </c>
      <c r="J32" s="210"/>
      <c r="K32" s="338">
        <f>JulRpt!I30</f>
        <v>0</v>
      </c>
      <c r="L32" s="338">
        <f>AugRpt!I30</f>
        <v>0</v>
      </c>
      <c r="M32" s="338">
        <f>SepRpt!I30</f>
        <v>0</v>
      </c>
    </row>
    <row r="33" spans="1:13" ht="14.45" customHeight="1" x14ac:dyDescent="0.2">
      <c r="A33" s="154" t="s">
        <v>438</v>
      </c>
      <c r="B33" s="154"/>
      <c r="C33" s="154"/>
      <c r="D33" s="102"/>
      <c r="E33" s="102"/>
      <c r="F33" s="102"/>
      <c r="G33" s="102"/>
      <c r="H33" s="206"/>
      <c r="I33" s="220">
        <f t="shared" si="1"/>
        <v>0</v>
      </c>
      <c r="J33" s="210"/>
      <c r="K33" s="338">
        <f>JulRpt!I31</f>
        <v>0</v>
      </c>
      <c r="L33" s="338">
        <f>AugRpt!I31</f>
        <v>0</v>
      </c>
      <c r="M33" s="338">
        <f>SepRpt!I31</f>
        <v>0</v>
      </c>
    </row>
    <row r="34" spans="1:13" ht="14.45" customHeight="1" x14ac:dyDescent="0.2">
      <c r="A34" s="154" t="s">
        <v>439</v>
      </c>
      <c r="B34" s="154"/>
      <c r="C34" s="154"/>
      <c r="D34" s="102"/>
      <c r="E34" s="102"/>
      <c r="F34" s="102"/>
      <c r="G34" s="102"/>
      <c r="H34" s="206"/>
      <c r="I34" s="220">
        <f t="shared" si="1"/>
        <v>0</v>
      </c>
      <c r="J34" s="210"/>
      <c r="K34" s="338">
        <f>JulRpt!I32</f>
        <v>0</v>
      </c>
      <c r="L34" s="338">
        <f>AugRpt!I32</f>
        <v>0</v>
      </c>
      <c r="M34" s="338">
        <f>SepRpt!I32</f>
        <v>0</v>
      </c>
    </row>
    <row r="35" spans="1:13" ht="14.45" customHeight="1" x14ac:dyDescent="0.2">
      <c r="A35" s="154" t="s">
        <v>440</v>
      </c>
      <c r="B35" s="154"/>
      <c r="C35" s="154"/>
      <c r="D35" s="102"/>
      <c r="E35" s="102"/>
      <c r="F35" s="102"/>
      <c r="G35" s="102"/>
      <c r="H35" s="206"/>
      <c r="I35" s="220">
        <f t="shared" si="1"/>
        <v>0</v>
      </c>
      <c r="J35" s="210"/>
      <c r="K35" s="338">
        <f>JulRpt!I33</f>
        <v>0</v>
      </c>
      <c r="L35" s="338">
        <f>AugRpt!I33</f>
        <v>0</v>
      </c>
      <c r="M35" s="338">
        <f>SepRpt!I33</f>
        <v>0</v>
      </c>
    </row>
    <row r="36" spans="1:13" ht="14.45" customHeight="1" x14ac:dyDescent="0.2">
      <c r="A36" s="154" t="s">
        <v>441</v>
      </c>
      <c r="B36" s="154"/>
      <c r="C36" s="154"/>
      <c r="D36" s="102"/>
      <c r="E36" s="102"/>
      <c r="F36" s="102"/>
      <c r="G36" s="102"/>
      <c r="H36" s="206"/>
      <c r="I36" s="220">
        <f t="shared" si="1"/>
        <v>0</v>
      </c>
      <c r="J36" s="210"/>
      <c r="K36" s="338">
        <f>JulRpt!I34</f>
        <v>0</v>
      </c>
      <c r="L36" s="338">
        <f>AugRpt!I34</f>
        <v>0</v>
      </c>
      <c r="M36" s="338">
        <f>SepRpt!I34</f>
        <v>0</v>
      </c>
    </row>
    <row r="37" spans="1:13" ht="14.45" customHeight="1" x14ac:dyDescent="0.2">
      <c r="A37" s="154" t="s">
        <v>441</v>
      </c>
      <c r="B37" s="154"/>
      <c r="C37" s="154"/>
      <c r="D37" s="102"/>
      <c r="E37" s="102"/>
      <c r="F37" s="102"/>
      <c r="G37" s="102"/>
      <c r="H37" s="206"/>
      <c r="I37" s="220">
        <f t="shared" si="1"/>
        <v>0</v>
      </c>
      <c r="J37" s="210"/>
      <c r="K37" s="338">
        <f>JulRpt!I35</f>
        <v>0</v>
      </c>
      <c r="L37" s="338">
        <f>AugRpt!I35</f>
        <v>0</v>
      </c>
      <c r="M37" s="338">
        <f>SepRpt!I35</f>
        <v>0</v>
      </c>
    </row>
    <row r="38" spans="1:13" ht="14.45" customHeight="1" x14ac:dyDescent="0.2">
      <c r="A38" s="154" t="s">
        <v>442</v>
      </c>
      <c r="B38" s="154"/>
      <c r="C38" s="154"/>
      <c r="D38" s="102"/>
      <c r="E38" s="102"/>
      <c r="F38" s="146"/>
      <c r="G38" s="102"/>
      <c r="H38" s="206"/>
      <c r="I38" s="220">
        <f t="shared" si="1"/>
        <v>0</v>
      </c>
      <c r="J38" s="210"/>
      <c r="K38" s="338">
        <f>JulRpt!I36</f>
        <v>0</v>
      </c>
      <c r="L38" s="338">
        <f>AugRpt!I36</f>
        <v>0</v>
      </c>
      <c r="M38" s="338">
        <f>SepRpt!I36</f>
        <v>0</v>
      </c>
    </row>
    <row r="39" spans="1:13" ht="14.45" customHeight="1" x14ac:dyDescent="0.2">
      <c r="A39" s="154" t="s">
        <v>443</v>
      </c>
      <c r="B39" s="154"/>
      <c r="C39" s="154"/>
      <c r="D39" s="102"/>
      <c r="E39" s="102"/>
      <c r="F39" s="102"/>
      <c r="G39" s="102"/>
      <c r="H39" s="206"/>
      <c r="I39" s="221">
        <f t="shared" si="1"/>
        <v>0</v>
      </c>
      <c r="J39" s="210"/>
      <c r="K39" s="338">
        <f>JulRpt!I37</f>
        <v>0</v>
      </c>
      <c r="L39" s="338">
        <f>AugRpt!I37</f>
        <v>0</v>
      </c>
      <c r="M39" s="338">
        <f>SepRpt!I37</f>
        <v>0</v>
      </c>
    </row>
    <row r="40" spans="1:13" ht="14.45" customHeight="1" x14ac:dyDescent="0.2">
      <c r="A40" s="154"/>
      <c r="B40" s="154"/>
      <c r="C40" s="154"/>
      <c r="D40" s="102"/>
      <c r="E40" s="102"/>
      <c r="F40" s="102"/>
      <c r="G40" s="102"/>
      <c r="H40" s="206"/>
      <c r="I40" s="206"/>
      <c r="J40" s="210"/>
    </row>
    <row r="41" spans="1:13" ht="14.45" customHeight="1" thickBot="1" x14ac:dyDescent="0.25">
      <c r="A41" s="154"/>
      <c r="B41" s="156" t="s">
        <v>444</v>
      </c>
      <c r="C41" s="154"/>
      <c r="D41" s="102"/>
      <c r="E41" s="102"/>
      <c r="F41" s="102"/>
      <c r="G41" s="102"/>
      <c r="H41" s="206"/>
      <c r="I41" s="206"/>
      <c r="J41" s="213">
        <f>SUM(I27:I39)</f>
        <v>0</v>
      </c>
    </row>
    <row r="42" spans="1:13" ht="14.45" customHeight="1" thickTop="1" thickBot="1" x14ac:dyDescent="0.25">
      <c r="A42" s="156" t="s">
        <v>445</v>
      </c>
      <c r="B42" s="154"/>
      <c r="C42" s="154"/>
      <c r="D42" s="102"/>
      <c r="E42" s="102"/>
      <c r="F42" s="102"/>
      <c r="G42" s="102"/>
      <c r="H42" s="206"/>
      <c r="I42" s="206"/>
      <c r="J42" s="222">
        <f>SUM(J19-J41)</f>
        <v>0</v>
      </c>
      <c r="K42" s="337" t="s">
        <v>236</v>
      </c>
    </row>
    <row r="43" spans="1:13" ht="14.45" customHeight="1" x14ac:dyDescent="0.2">
      <c r="A43" s="102"/>
      <c r="B43" s="102"/>
      <c r="C43" s="102"/>
      <c r="D43" s="102"/>
      <c r="E43" s="102"/>
      <c r="F43" s="102"/>
      <c r="G43" s="102"/>
      <c r="H43" s="206"/>
      <c r="I43" s="206"/>
      <c r="J43" s="223"/>
    </row>
    <row r="44" spans="1:13" ht="14.45" customHeight="1" x14ac:dyDescent="0.2">
      <c r="A44" s="513" t="s">
        <v>326</v>
      </c>
      <c r="B44" s="513"/>
      <c r="C44" s="513"/>
      <c r="D44" s="513"/>
      <c r="E44" s="513"/>
      <c r="F44" s="513"/>
      <c r="G44" s="513"/>
      <c r="H44" s="513"/>
      <c r="I44" s="513"/>
      <c r="J44" s="513"/>
    </row>
    <row r="45" spans="1:13" ht="14.45" customHeight="1" x14ac:dyDescent="0.2">
      <c r="A45" s="102"/>
      <c r="B45" s="102"/>
      <c r="C45" s="102"/>
      <c r="D45" s="102"/>
      <c r="E45" s="102"/>
      <c r="F45" s="102"/>
      <c r="G45" s="102"/>
      <c r="H45" s="206"/>
      <c r="I45" s="206"/>
      <c r="J45" s="206"/>
    </row>
    <row r="46" spans="1:13" ht="14.45" customHeight="1" x14ac:dyDescent="0.2">
      <c r="A46" s="102" t="s">
        <v>327</v>
      </c>
      <c r="B46" s="102"/>
      <c r="C46" s="236" t="s">
        <v>402</v>
      </c>
      <c r="D46" s="102" t="s">
        <v>328</v>
      </c>
      <c r="E46" s="102"/>
      <c r="F46" s="492">
        <f>SEPTEMBER!$O67</f>
        <v>0</v>
      </c>
      <c r="G46" s="493"/>
      <c r="H46" s="206"/>
      <c r="I46" s="206"/>
      <c r="J46" s="206"/>
    </row>
    <row r="47" spans="1:13" ht="14.45" customHeight="1" x14ac:dyDescent="0.2">
      <c r="A47" s="102" t="s">
        <v>329</v>
      </c>
      <c r="B47" s="102"/>
      <c r="C47" s="102"/>
      <c r="D47" s="102"/>
      <c r="E47" s="102"/>
      <c r="F47" s="494">
        <f>SEPTEMBER!O68</f>
        <v>0</v>
      </c>
      <c r="G47" s="495"/>
      <c r="H47" s="206"/>
      <c r="I47" s="206"/>
      <c r="J47" s="206"/>
    </row>
    <row r="48" spans="1:13" ht="14.45" customHeight="1" x14ac:dyDescent="0.2">
      <c r="A48" s="102" t="s">
        <v>330</v>
      </c>
      <c r="B48" s="102"/>
      <c r="C48" s="102"/>
      <c r="D48" s="102"/>
      <c r="E48" s="102"/>
      <c r="F48" s="496">
        <f>SUM(F46:F47)</f>
        <v>0</v>
      </c>
      <c r="G48" s="497"/>
      <c r="H48" s="206"/>
      <c r="I48" s="206"/>
      <c r="J48" s="206"/>
    </row>
    <row r="49" spans="1:10" ht="14.45" customHeight="1" x14ac:dyDescent="0.2">
      <c r="A49" s="102" t="s">
        <v>466</v>
      </c>
      <c r="B49" s="102"/>
      <c r="C49" s="102"/>
      <c r="D49" s="102"/>
      <c r="E49" s="102"/>
      <c r="F49" s="498">
        <f>SEPTEMBER!$O69</f>
        <v>0</v>
      </c>
      <c r="G49" s="499"/>
      <c r="H49" s="206"/>
      <c r="I49" s="206"/>
      <c r="J49" s="206"/>
    </row>
    <row r="50" spans="1:10" ht="14.45" customHeight="1" x14ac:dyDescent="0.2">
      <c r="A50" s="102"/>
      <c r="B50" s="102"/>
      <c r="C50" s="102"/>
      <c r="D50" s="102" t="s">
        <v>331</v>
      </c>
      <c r="E50" s="102"/>
      <c r="F50" s="147"/>
      <c r="G50" s="147"/>
      <c r="H50" s="500">
        <f>SUM(F48)-SUM(F49)</f>
        <v>0</v>
      </c>
      <c r="I50" s="501"/>
      <c r="J50" s="502"/>
    </row>
    <row r="51" spans="1:10" ht="14.45" customHeight="1" x14ac:dyDescent="0.2">
      <c r="A51" s="102"/>
      <c r="B51" s="102"/>
      <c r="C51" s="102"/>
      <c r="D51" s="102" t="s">
        <v>332</v>
      </c>
      <c r="E51" s="102"/>
      <c r="F51" s="102"/>
      <c r="G51" s="102"/>
      <c r="H51" s="483">
        <f>SEPTEMBER!$U65</f>
        <v>0</v>
      </c>
      <c r="I51" s="484"/>
      <c r="J51" s="485"/>
    </row>
    <row r="52" spans="1:10" ht="14.45" customHeight="1" x14ac:dyDescent="0.2">
      <c r="A52" s="102"/>
      <c r="B52" s="102"/>
      <c r="C52" s="102"/>
      <c r="D52" s="102" t="s">
        <v>333</v>
      </c>
      <c r="E52" s="102"/>
      <c r="F52" s="102"/>
      <c r="G52" s="102"/>
      <c r="H52" s="483">
        <f>SEPTEMBER!$U75+SEPTEMBER!$U85+SEPTEMBER!$U95+SEPTEMBER!$Z65+SEPTEMBER!$Z75+SEPTEMBER!$Z85+SEPTEMBER!$Z95</f>
        <v>0</v>
      </c>
      <c r="I52" s="484"/>
      <c r="J52" s="485"/>
    </row>
    <row r="53" spans="1:10" ht="14.45" customHeight="1" x14ac:dyDescent="0.2">
      <c r="A53" s="102"/>
      <c r="B53" s="102"/>
      <c r="C53" s="102"/>
      <c r="D53" s="126" t="s">
        <v>334</v>
      </c>
      <c r="E53" s="102"/>
      <c r="F53" s="102"/>
      <c r="G53" s="102"/>
      <c r="H53" s="503">
        <f>SUM(H50:J52)</f>
        <v>0</v>
      </c>
      <c r="I53" s="504"/>
      <c r="J53" s="505"/>
    </row>
    <row r="54" spans="1:10" ht="14.45" customHeight="1" x14ac:dyDescent="0.2">
      <c r="A54" s="142"/>
      <c r="B54" s="148" t="s">
        <v>335</v>
      </c>
      <c r="C54" s="142"/>
      <c r="D54" s="142"/>
      <c r="E54" s="142"/>
      <c r="F54" s="142"/>
      <c r="G54" s="142"/>
      <c r="H54" s="514" t="s">
        <v>336</v>
      </c>
      <c r="I54" s="514"/>
      <c r="J54" s="514"/>
    </row>
    <row r="55" spans="1:10" ht="14.45" customHeight="1" x14ac:dyDescent="0.2">
      <c r="A55" s="513" t="s">
        <v>337</v>
      </c>
      <c r="B55" s="513"/>
      <c r="C55" s="513"/>
      <c r="D55" s="513"/>
      <c r="E55" s="513"/>
      <c r="F55" s="513"/>
      <c r="G55" s="513"/>
      <c r="H55" s="513"/>
      <c r="I55" s="513"/>
      <c r="J55" s="513"/>
    </row>
    <row r="56" spans="1:10" ht="14.45" customHeight="1" x14ac:dyDescent="0.2">
      <c r="A56" s="509"/>
      <c r="B56" s="509"/>
      <c r="C56" s="509"/>
      <c r="D56" s="509"/>
      <c r="E56" s="509"/>
      <c r="F56" s="509"/>
      <c r="G56" s="509"/>
      <c r="H56" s="509"/>
      <c r="I56" s="509"/>
      <c r="J56" s="509"/>
    </row>
    <row r="57" spans="1:10" ht="14.45" customHeight="1" x14ac:dyDescent="0.2">
      <c r="A57" s="509"/>
      <c r="B57" s="509"/>
      <c r="C57" s="509"/>
      <c r="D57" s="509"/>
      <c r="E57" s="509"/>
      <c r="F57" s="509"/>
      <c r="G57" s="509"/>
      <c r="H57" s="509"/>
      <c r="I57" s="509"/>
      <c r="J57" s="509"/>
    </row>
    <row r="58" spans="1:10" ht="14.45" customHeight="1" x14ac:dyDescent="0.2">
      <c r="A58" s="509"/>
      <c r="B58" s="509"/>
      <c r="C58" s="509"/>
      <c r="D58" s="509"/>
      <c r="E58" s="509"/>
      <c r="F58" s="509"/>
      <c r="G58" s="509"/>
      <c r="H58" s="509"/>
      <c r="I58" s="509"/>
      <c r="J58" s="509"/>
    </row>
    <row r="59" spans="1:10" ht="14.45" customHeight="1" x14ac:dyDescent="0.2">
      <c r="A59" s="509"/>
      <c r="B59" s="509"/>
      <c r="C59" s="509"/>
      <c r="D59" s="509"/>
      <c r="E59" s="509"/>
      <c r="F59" s="509"/>
      <c r="G59" s="509"/>
      <c r="H59" s="509"/>
      <c r="I59" s="509"/>
      <c r="J59" s="509"/>
    </row>
    <row r="60" spans="1:10" ht="14.45" customHeight="1" thickBot="1" x14ac:dyDescent="0.25">
      <c r="A60" s="149"/>
      <c r="B60" s="149"/>
      <c r="C60" s="149"/>
      <c r="D60" s="149"/>
      <c r="E60" s="149"/>
      <c r="F60" s="149"/>
      <c r="G60" s="149"/>
      <c r="H60" s="224"/>
      <c r="I60" s="224"/>
      <c r="J60" s="224"/>
    </row>
    <row r="61" spans="1:10" ht="14.45" customHeight="1" x14ac:dyDescent="0.2">
      <c r="A61" s="508" t="s">
        <v>338</v>
      </c>
      <c r="B61" s="508"/>
      <c r="C61" s="508"/>
      <c r="D61" s="508"/>
      <c r="E61" s="508"/>
      <c r="F61" s="508"/>
      <c r="G61" s="508"/>
      <c r="H61" s="508"/>
      <c r="I61" s="508"/>
      <c r="J61" s="508"/>
    </row>
    <row r="62" spans="1:10" ht="14.45" customHeight="1" x14ac:dyDescent="0.2">
      <c r="A62" s="102"/>
      <c r="B62" s="102"/>
      <c r="C62" s="102"/>
      <c r="D62" s="102"/>
      <c r="E62" s="102"/>
      <c r="F62" s="102"/>
      <c r="G62" s="102"/>
      <c r="H62" s="206"/>
      <c r="I62" s="206"/>
      <c r="J62" s="206"/>
    </row>
    <row r="63" spans="1:10" ht="14.45" customHeight="1" x14ac:dyDescent="0.2">
      <c r="A63" s="507"/>
      <c r="B63" s="507"/>
      <c r="C63" s="507"/>
      <c r="D63" s="150" t="s">
        <v>339</v>
      </c>
      <c r="E63" s="102"/>
      <c r="F63" s="102"/>
      <c r="G63" s="507"/>
      <c r="H63" s="507"/>
      <c r="I63" s="507"/>
      <c r="J63" s="225" t="s">
        <v>339</v>
      </c>
    </row>
    <row r="64" spans="1:10" ht="14.45" customHeight="1" x14ac:dyDescent="0.2">
      <c r="A64" s="102"/>
      <c r="B64" s="102"/>
      <c r="C64" s="102"/>
      <c r="D64" s="102"/>
      <c r="E64" s="102"/>
      <c r="F64" s="102"/>
      <c r="G64" s="102"/>
      <c r="H64" s="206"/>
      <c r="I64" s="206"/>
      <c r="J64" s="206"/>
    </row>
    <row r="65" spans="1:13" ht="14.45" customHeight="1" x14ac:dyDescent="0.2">
      <c r="A65" s="507"/>
      <c r="B65" s="507"/>
      <c r="C65" s="507"/>
      <c r="D65" s="151" t="s">
        <v>19</v>
      </c>
      <c r="E65" s="102"/>
      <c r="F65" s="102"/>
      <c r="G65" s="507"/>
      <c r="H65" s="507"/>
      <c r="I65" s="507"/>
      <c r="J65" s="225" t="s">
        <v>339</v>
      </c>
    </row>
    <row r="66" spans="1:13" ht="14.45" customHeight="1" thickBot="1" x14ac:dyDescent="0.25">
      <c r="A66" s="152"/>
      <c r="B66" s="152"/>
      <c r="C66" s="152"/>
      <c r="D66" s="152"/>
      <c r="E66" s="152"/>
      <c r="F66" s="152"/>
      <c r="G66" s="152"/>
      <c r="H66" s="226"/>
      <c r="I66" s="226"/>
      <c r="J66" s="226"/>
    </row>
    <row r="67" spans="1:13" ht="14.45" customHeight="1" x14ac:dyDescent="0.2">
      <c r="A67" s="102"/>
      <c r="B67" s="102"/>
      <c r="C67" s="102"/>
      <c r="D67" s="102"/>
      <c r="E67" s="102"/>
      <c r="F67" s="102"/>
      <c r="G67" s="102"/>
      <c r="H67" s="206"/>
      <c r="I67" s="206"/>
      <c r="J67" s="227" t="s">
        <v>467</v>
      </c>
    </row>
    <row r="68" spans="1:13" ht="14.45" customHeight="1" x14ac:dyDescent="0.2">
      <c r="J68" s="229" t="s">
        <v>236</v>
      </c>
    </row>
    <row r="69" spans="1:13" s="154" customFormat="1" ht="14.45" customHeight="1" x14ac:dyDescent="0.2">
      <c r="A69" s="156" t="s">
        <v>340</v>
      </c>
      <c r="H69" s="179"/>
      <c r="I69" s="179"/>
      <c r="J69" s="179"/>
      <c r="K69" s="204"/>
      <c r="L69" s="204"/>
      <c r="M69" s="204"/>
    </row>
    <row r="70" spans="1:13" s="154" customFormat="1" ht="14.45" customHeight="1" x14ac:dyDescent="0.2">
      <c r="A70" s="156" t="s">
        <v>341</v>
      </c>
      <c r="B70" s="156"/>
      <c r="C70" s="156"/>
      <c r="D70" s="156"/>
      <c r="E70" s="156"/>
      <c r="F70" s="156"/>
      <c r="H70" s="179"/>
      <c r="I70" s="179"/>
      <c r="J70" s="179"/>
      <c r="K70" s="204"/>
      <c r="L70" s="204"/>
      <c r="M70" s="204"/>
    </row>
  </sheetData>
  <sheetProtection algorithmName="SHA-512" hashValue="DOjskw3XYhWzj1sKuwMk1lu7zv9b1QDarS92vaHdaQ3gZT95gallQLxY6EaK9+Tr974PoFOxcRJwttRen5tHQA==" saltValue="4QMPW988Mj4yyFpCvEv0DQ==" spinCount="100000" sheet="1" objects="1" scenarios="1" formatColumns="0" formatRows="0"/>
  <mergeCells count="25">
    <mergeCell ref="H50:J50"/>
    <mergeCell ref="H52:J52"/>
    <mergeCell ref="H53:J53"/>
    <mergeCell ref="H54:J54"/>
    <mergeCell ref="A55:J55"/>
    <mergeCell ref="A44:J44"/>
    <mergeCell ref="F46:G46"/>
    <mergeCell ref="F47:G47"/>
    <mergeCell ref="F48:G48"/>
    <mergeCell ref="F49:G49"/>
    <mergeCell ref="A1:J1"/>
    <mergeCell ref="A2:J2"/>
    <mergeCell ref="G4:J4"/>
    <mergeCell ref="E5:F5"/>
    <mergeCell ref="A6:J6"/>
    <mergeCell ref="A63:C63"/>
    <mergeCell ref="A65:C65"/>
    <mergeCell ref="G63:I63"/>
    <mergeCell ref="G65:I65"/>
    <mergeCell ref="H51:J51"/>
    <mergeCell ref="A61:J61"/>
    <mergeCell ref="A56:J56"/>
    <mergeCell ref="A57:J57"/>
    <mergeCell ref="A58:J58"/>
    <mergeCell ref="A59:J59"/>
  </mergeCells>
  <printOptions horizontalCentered="1" verticalCentered="1"/>
  <pageMargins left="0" right="0" top="0" bottom="0" header="0.3" footer="0.3"/>
  <pageSetup paperSize="5" scale="8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7.42578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OCTOBER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174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OCTOBER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OCTOBER</v>
      </c>
      <c r="H21" s="259" t="s">
        <v>58</v>
      </c>
      <c r="I21" s="261"/>
      <c r="J21" s="425">
        <f>SEPTEMBER!E2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125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174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SEPTEMBER!U58</f>
        <v>0</v>
      </c>
      <c r="V58" s="477"/>
      <c r="W58" s="478"/>
      <c r="X58" s="16"/>
      <c r="Y58" s="89" t="s">
        <v>238</v>
      </c>
      <c r="Z58" s="479">
        <f>SEPTEMBER!Z58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175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SEPTEMBER!U59</f>
        <v>0</v>
      </c>
      <c r="V59" s="477"/>
      <c r="W59" s="478"/>
      <c r="X59" s="16"/>
      <c r="Y59" s="89" t="s">
        <v>206</v>
      </c>
      <c r="Z59" s="479">
        <f>SEPTEMBER!Z59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SEPTEMBER!U60</f>
        <v>0</v>
      </c>
      <c r="V60" s="477"/>
      <c r="W60" s="478"/>
      <c r="X60" s="16"/>
      <c r="Y60" s="89" t="s">
        <v>253</v>
      </c>
      <c r="Z60" s="479">
        <f>SEPTEMBER!Z60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SEPTEMBER!U65</f>
        <v>0</v>
      </c>
      <c r="V61" s="434"/>
      <c r="W61" s="82"/>
      <c r="X61" s="16"/>
      <c r="Y61" s="89" t="s">
        <v>207</v>
      </c>
      <c r="Z61" s="434">
        <f>SEPTEMBER!Z65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176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226</v>
      </c>
      <c r="U65" s="434">
        <f>U61+U62+U63-U64</f>
        <v>0</v>
      </c>
      <c r="V65" s="434"/>
      <c r="W65" s="82"/>
      <c r="X65" s="16"/>
      <c r="Y65" s="89" t="s">
        <v>226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177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SEPTEMBER!U68</f>
        <v>0</v>
      </c>
      <c r="V68" s="477"/>
      <c r="W68" s="478"/>
      <c r="X68" s="16"/>
      <c r="Y68" s="89" t="s">
        <v>239</v>
      </c>
      <c r="Z68" s="477">
        <f>SEPTEMBER!Z68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SEPTEMBER!U69</f>
        <v>0</v>
      </c>
      <c r="V69" s="477"/>
      <c r="W69" s="478"/>
      <c r="X69" s="16"/>
      <c r="Y69" s="89" t="s">
        <v>206</v>
      </c>
      <c r="Z69" s="477">
        <f>SEPTEMBER!Z69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SEPTEMBER!U70</f>
        <v>0</v>
      </c>
      <c r="V70" s="477"/>
      <c r="W70" s="478"/>
      <c r="X70" s="16"/>
      <c r="Y70" s="89" t="s">
        <v>253</v>
      </c>
      <c r="Z70" s="477">
        <f>SEPTEMBER!Z70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389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SEPTEMBER!U75</f>
        <v>0</v>
      </c>
      <c r="V71" s="434"/>
      <c r="W71" s="82"/>
      <c r="X71" s="16"/>
      <c r="Y71" s="89" t="s">
        <v>207</v>
      </c>
      <c r="Z71" s="434">
        <f>SEPTEMBER!Z75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16"/>
      <c r="P73" s="1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10/31</v>
      </c>
      <c r="U75" s="434">
        <f>U71+U72+U73-U74</f>
        <v>0</v>
      </c>
      <c r="V75" s="434"/>
      <c r="W75" s="82"/>
      <c r="X75" s="16"/>
      <c r="Y75" s="89" t="str">
        <f>Y65</f>
        <v>AS OF 10/31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SEPTEMBER!U78</f>
        <v>0</v>
      </c>
      <c r="V78" s="477"/>
      <c r="W78" s="478"/>
      <c r="X78" s="16"/>
      <c r="Y78" s="89" t="s">
        <v>240</v>
      </c>
      <c r="Z78" s="477">
        <f>SEPTEMBER!Z78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SEPTEMBER!U79</f>
        <v>0</v>
      </c>
      <c r="V79" s="477"/>
      <c r="W79" s="478"/>
      <c r="X79" s="16"/>
      <c r="Y79" s="89" t="s">
        <v>206</v>
      </c>
      <c r="Z79" s="477">
        <f>SEPTEMBER!Z79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SEPTEMBER!U80</f>
        <v>0</v>
      </c>
      <c r="V80" s="477"/>
      <c r="W80" s="478"/>
      <c r="X80" s="16"/>
      <c r="Y80" s="89" t="s">
        <v>253</v>
      </c>
      <c r="Z80" s="477">
        <f>SEPTEMBER!Z80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SEPTEMBER!U85</f>
        <v>0</v>
      </c>
      <c r="V81" s="434"/>
      <c r="W81" s="82"/>
      <c r="X81" s="16"/>
      <c r="Y81" s="89" t="s">
        <v>207</v>
      </c>
      <c r="Z81" s="434">
        <f>SEPTEMBER!Z85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10/31</v>
      </c>
      <c r="U85" s="434">
        <f>U81+U82+U83-U84</f>
        <v>0</v>
      </c>
      <c r="V85" s="434"/>
      <c r="W85" s="82"/>
      <c r="X85" s="16"/>
      <c r="Y85" s="89" t="str">
        <f>Y75</f>
        <v>AS OF 10/31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SEPTEMBER!U88</f>
        <v>0</v>
      </c>
      <c r="V88" s="477"/>
      <c r="W88" s="478"/>
      <c r="X88" s="16"/>
      <c r="Y88" s="89" t="s">
        <v>241</v>
      </c>
      <c r="Z88" s="477">
        <f>SEPTEMBER!Z88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SEPTEMBER!U89</f>
        <v>0</v>
      </c>
      <c r="V89" s="477"/>
      <c r="W89" s="478"/>
      <c r="X89" s="16"/>
      <c r="Y89" s="89" t="s">
        <v>206</v>
      </c>
      <c r="Z89" s="477">
        <f>SEPTEMBER!Z89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SEPTEMBER!U90</f>
        <v>0</v>
      </c>
      <c r="V90" s="477"/>
      <c r="W90" s="478"/>
      <c r="X90" s="16"/>
      <c r="Y90" s="89" t="s">
        <v>253</v>
      </c>
      <c r="Z90" s="477">
        <f>SEPTEMBER!Z90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SEPTEMBER!U95</f>
        <v>0</v>
      </c>
      <c r="V91" s="434"/>
      <c r="W91" s="82"/>
      <c r="X91" s="16"/>
      <c r="Y91" s="89" t="s">
        <v>207</v>
      </c>
      <c r="Z91" s="434">
        <f>SEPTEMBER!Z95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10/31</v>
      </c>
      <c r="U95" s="434">
        <f>U91+U92+U93-U94</f>
        <v>0</v>
      </c>
      <c r="V95" s="434"/>
      <c r="W95" s="82"/>
      <c r="X95" s="16"/>
      <c r="Y95" s="89" t="str">
        <f>Y85</f>
        <v>AS OF 10/31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0zRmcSzu2pXoenU3VU3c6igaOIHiWAWcyRjC0x0wXY9aDGJ7BVsRJ1Hi1b1TwiK13FnF6YSectuzk754djlV7g==" saltValue="42RlXk7Wws99iTVu8FFBfg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321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SepRpt!J39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SUM(OCTOBER!$B$7)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SUM(OCTOBER!$C$7)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SUM(OCTOBER!$D$7)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SUM(OCTOBER!$E$7)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SUM(OCTOBER!$F$7)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SUM(OCTOBER!$L$7:$O$7)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SUM(OCTOBER!$Q$7:$R$7)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SUM(OCTOBER!$P$7)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SUM(OCTOBER!$U$7)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SUM(OCTOBER!$V$7)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SUM(OCTOBER!$W$7:$X$7)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SUM(OCTOBER!$Y$7)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SUM(OCTOBER!$Z$7)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SUM(OCTOBER!$AA$7)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SUM(OCTOBER!$AB$7)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SUM(OCTOBER!$AC$7)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SUM(OCTOBER!$AD$7)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SUM(OCTOBER!$AE$7)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SUM(OCTOBER!$AF$7)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SUM(OCTOBER!$AG$7)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SUM(OCTOBER!$AH$7)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SUM(OCTOBER!$AJ$7)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SUM(OCTOBER!$AK$7)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voFyAEBDRGUyuT3hyXjQJCmv+FPr6mPkaj15OBd3XOPR3tSRJl/5SBb/7RjTGWqHOmTR2ZzGmQxYXXTBzBTxHQ==" saltValue="qxE4zh3fk0RoDlDcfuhgbw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6.8554687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NOVEMBER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107" t="s">
        <v>178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NOVEMBER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NOVEMBER</v>
      </c>
      <c r="H21" s="259" t="s">
        <v>58</v>
      </c>
      <c r="I21" s="261"/>
      <c r="J21" s="425">
        <f>OCTOBER!E2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16" customFormat="1" ht="12.75" customHeight="1" thickBot="1" x14ac:dyDescent="0.25">
      <c r="A53" s="33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5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126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178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OCTOBER!U58</f>
        <v>0</v>
      </c>
      <c r="V58" s="477"/>
      <c r="W58" s="478"/>
      <c r="X58" s="16"/>
      <c r="Y58" s="89" t="s">
        <v>238</v>
      </c>
      <c r="Z58" s="479">
        <f>OCTOBER!Z58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179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OCTOBER!U59</f>
        <v>0</v>
      </c>
      <c r="V59" s="477"/>
      <c r="W59" s="478"/>
      <c r="X59" s="16"/>
      <c r="Y59" s="89" t="s">
        <v>206</v>
      </c>
      <c r="Z59" s="479">
        <f>OCTOBER!Z59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OCTOBER!U60</f>
        <v>0</v>
      </c>
      <c r="V60" s="477"/>
      <c r="W60" s="478"/>
      <c r="X60" s="16"/>
      <c r="Y60" s="89" t="s">
        <v>253</v>
      </c>
      <c r="Z60" s="479">
        <f>OCTOBER!Z60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OCTOBER!U65</f>
        <v>0</v>
      </c>
      <c r="V61" s="434"/>
      <c r="W61" s="82"/>
      <c r="X61" s="16"/>
      <c r="Y61" s="89" t="s">
        <v>207</v>
      </c>
      <c r="Z61" s="434">
        <f>OCTOBER!Z65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180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227</v>
      </c>
      <c r="U65" s="434">
        <f>U61+U62+U63-U64</f>
        <v>0</v>
      </c>
      <c r="V65" s="434"/>
      <c r="W65" s="82"/>
      <c r="X65" s="16"/>
      <c r="Y65" s="89" t="s">
        <v>227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181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OCTOBER!U68</f>
        <v>0</v>
      </c>
      <c r="V68" s="477"/>
      <c r="W68" s="478"/>
      <c r="X68" s="16"/>
      <c r="Y68" s="89" t="s">
        <v>239</v>
      </c>
      <c r="Z68" s="477">
        <f>OCTOBER!Z68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OCTOBER!U69</f>
        <v>0</v>
      </c>
      <c r="V69" s="477"/>
      <c r="W69" s="478"/>
      <c r="X69" s="16"/>
      <c r="Y69" s="89" t="s">
        <v>206</v>
      </c>
      <c r="Z69" s="477">
        <f>OCTOBER!Z69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OCTOBER!U70</f>
        <v>0</v>
      </c>
      <c r="V70" s="477"/>
      <c r="W70" s="478"/>
      <c r="X70" s="16"/>
      <c r="Y70" s="89" t="s">
        <v>253</v>
      </c>
      <c r="Z70" s="477">
        <f>OCTOBER!Z70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390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OCTOBER!U75</f>
        <v>0</v>
      </c>
      <c r="V71" s="434"/>
      <c r="W71" s="82"/>
      <c r="X71" s="16"/>
      <c r="Y71" s="89" t="s">
        <v>207</v>
      </c>
      <c r="Z71" s="434">
        <f>OCTOBER!Z75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515"/>
      <c r="P72" s="515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16"/>
      <c r="P73" s="1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11/30</v>
      </c>
      <c r="U75" s="434">
        <f>U71+U72+U73-U74</f>
        <v>0</v>
      </c>
      <c r="V75" s="434"/>
      <c r="W75" s="82"/>
      <c r="X75" s="16"/>
      <c r="Y75" s="89" t="str">
        <f>Y65</f>
        <v>AS OF 11/30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OCTOBER!U78</f>
        <v>0</v>
      </c>
      <c r="V78" s="477"/>
      <c r="W78" s="478"/>
      <c r="X78" s="16"/>
      <c r="Y78" s="89" t="s">
        <v>240</v>
      </c>
      <c r="Z78" s="477">
        <f>OCTOBER!Z78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OCTOBER!U79</f>
        <v>0</v>
      </c>
      <c r="V79" s="477"/>
      <c r="W79" s="478"/>
      <c r="X79" s="16"/>
      <c r="Y79" s="89" t="s">
        <v>206</v>
      </c>
      <c r="Z79" s="477">
        <f>OCTOBER!Z79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OCTOBER!U80</f>
        <v>0</v>
      </c>
      <c r="V80" s="477"/>
      <c r="W80" s="478"/>
      <c r="X80" s="16"/>
      <c r="Y80" s="89" t="s">
        <v>253</v>
      </c>
      <c r="Z80" s="477">
        <f>OCTOBER!Z80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OCTOBER!U85</f>
        <v>0</v>
      </c>
      <c r="V81" s="434"/>
      <c r="W81" s="82"/>
      <c r="X81" s="16"/>
      <c r="Y81" s="89" t="s">
        <v>207</v>
      </c>
      <c r="Z81" s="434">
        <f>OCTOBER!Z85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11/30</v>
      </c>
      <c r="U85" s="434">
        <f>U81+U82+U83-U84</f>
        <v>0</v>
      </c>
      <c r="V85" s="434"/>
      <c r="W85" s="82"/>
      <c r="X85" s="16"/>
      <c r="Y85" s="89" t="str">
        <f>Y75</f>
        <v>AS OF 11/30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OCTOBER!U88</f>
        <v>0</v>
      </c>
      <c r="V88" s="477"/>
      <c r="W88" s="478"/>
      <c r="X88" s="16"/>
      <c r="Y88" s="89" t="s">
        <v>241</v>
      </c>
      <c r="Z88" s="477">
        <f>OCTOBER!Z88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OCTOBER!U89</f>
        <v>0</v>
      </c>
      <c r="V89" s="477"/>
      <c r="W89" s="478"/>
      <c r="X89" s="16"/>
      <c r="Y89" s="89" t="s">
        <v>206</v>
      </c>
      <c r="Z89" s="477">
        <f>OCTOBER!Z89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OCTOBER!U90</f>
        <v>0</v>
      </c>
      <c r="V90" s="477"/>
      <c r="W90" s="478"/>
      <c r="X90" s="16"/>
      <c r="Y90" s="89" t="s">
        <v>253</v>
      </c>
      <c r="Z90" s="477">
        <f>OCTOBER!Z90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OCTOBER!U95</f>
        <v>0</v>
      </c>
      <c r="V91" s="434"/>
      <c r="W91" s="82"/>
      <c r="X91" s="16"/>
      <c r="Y91" s="89" t="s">
        <v>207</v>
      </c>
      <c r="Z91" s="434">
        <f>OCTOBER!Z95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11/30</v>
      </c>
      <c r="U95" s="434">
        <f>U91+U92+U93-U94</f>
        <v>0</v>
      </c>
      <c r="V95" s="434"/>
      <c r="W95" s="82"/>
      <c r="X95" s="16"/>
      <c r="Y95" s="89" t="str">
        <f>Y85</f>
        <v>AS OF 11/30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1FhUg19uqoBZXg1/F3Xmm3RzZXgq3BdH9cByNcrb5K7C1ZckjX66hSDoUhOgx86kwr1TWeKU7oXhM0MlwVtAaQ==" saltValue="TiatkTQ7ETqtGv9jtiTdfg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322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OctRpt!J39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SUM(NOVEMBER!$B$7)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SUM(NOVEMBER!$C$7)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SUM(NOVEMBER!$D$7)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SUM(NOVEMBER!$E$7)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SUM(NOVEMBER!$F$7)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SUM(NOVEMBER!$L$7:$O$7)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SUM(NOVEMBER!$Q$7:$R$7)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SUM(NOVEMBER!$P$7)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SUM(NOVEMBER!$U$7)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SUM(NOVEMBER!$V$7)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SUM(NOVEMBER!$W$7:$X$7)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SUM(NOVEMBER!$Y$7)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SUM(NOVEMBER!$Z$7)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SUM(NOVEMBER!$AA$7)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SUM(NOVEMBER!$AB$7)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SUM(NOVEMBER!$AC$7)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SUM(NOVEMBER!$AD$7)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SUM(NOVEMBER!$AE$7)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SUM(NOVEMBER!$AF$7)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SUM(NOVEMBER!$AG$7)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SUM(NOVEMBER!$AH$7)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SUM(NOVEMBER!$AJ$7)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SUM(NOVEMBER!$AK$7)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IxkPjL2FFvg39IC99ncI0YDiljpR6C3an2KZooSAZCqOupsPSzH7m9zc9sc+yybfHdf0p1S45Yn1zoxiXis0uA==" saltValue="fZvbUyfh/wqzstGpQJulPw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7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DECEMBER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107" t="s">
        <v>182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DECEMBER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108" t="str">
        <f>$C$11</f>
        <v>DECEMBER</v>
      </c>
      <c r="H21" s="260" t="s">
        <v>58</v>
      </c>
      <c r="I21" s="261"/>
      <c r="J21" s="425">
        <f>NOVEMBER!E2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16" customFormat="1" ht="12.75" customHeight="1" thickBot="1" x14ac:dyDescent="0.25">
      <c r="A53" s="33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5"/>
      <c r="T53" s="286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5"/>
    </row>
    <row r="54" spans="1:38" ht="12.75" customHeight="1" thickTop="1" x14ac:dyDescent="0.2">
      <c r="A54" s="72"/>
      <c r="B54" s="73"/>
      <c r="C54" s="73"/>
      <c r="D54" s="73"/>
      <c r="E54" s="73"/>
      <c r="F54" s="73"/>
      <c r="G54" s="74"/>
      <c r="H54" s="73"/>
      <c r="I54" s="74"/>
      <c r="J54" s="73"/>
      <c r="K54" s="73"/>
      <c r="L54" s="73"/>
      <c r="M54" s="73"/>
      <c r="N54" s="73"/>
      <c r="O54" s="73"/>
      <c r="P54" s="73"/>
      <c r="Q54" s="73"/>
      <c r="R54" s="73"/>
      <c r="S54" s="72"/>
      <c r="T54" s="72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2"/>
    </row>
    <row r="55" spans="1:38" s="16" customFormat="1" ht="12.75" customHeight="1" x14ac:dyDescent="0.2">
      <c r="B55" s="56"/>
      <c r="C55" s="56"/>
      <c r="D55" s="56"/>
      <c r="E55" s="56"/>
      <c r="F55" s="56"/>
      <c r="G55" s="56"/>
      <c r="H55" s="56" t="s">
        <v>127</v>
      </c>
      <c r="I55" s="56"/>
      <c r="J55" s="288">
        <f>SUM(J53-K53)</f>
        <v>0</v>
      </c>
      <c r="K55" s="56"/>
      <c r="L55" s="75"/>
      <c r="M55" s="75"/>
      <c r="N55" s="75"/>
      <c r="O55" s="75"/>
      <c r="P55" s="75"/>
      <c r="Q55" s="75"/>
      <c r="R55" s="75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182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NOVEMBER!U58</f>
        <v>0</v>
      </c>
      <c r="V58" s="477"/>
      <c r="W58" s="478"/>
      <c r="X58" s="16"/>
      <c r="Y58" s="89" t="s">
        <v>238</v>
      </c>
      <c r="Z58" s="479">
        <f>NOVEMBER!Z58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183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NOVEMBER!U59</f>
        <v>0</v>
      </c>
      <c r="V59" s="477"/>
      <c r="W59" s="478"/>
      <c r="X59" s="16"/>
      <c r="Y59" s="89" t="s">
        <v>206</v>
      </c>
      <c r="Z59" s="479">
        <f>NOVEMBER!Z59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NOVEMBER!U60</f>
        <v>0</v>
      </c>
      <c r="V60" s="477"/>
      <c r="W60" s="478"/>
      <c r="X60" s="16"/>
      <c r="Y60" s="89" t="s">
        <v>253</v>
      </c>
      <c r="Z60" s="479">
        <f>NOVEMBER!Z60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NOVEMBER!U65</f>
        <v>0</v>
      </c>
      <c r="V61" s="434"/>
      <c r="W61" s="82"/>
      <c r="X61" s="16"/>
      <c r="Y61" s="89" t="s">
        <v>207</v>
      </c>
      <c r="Z61" s="434">
        <f>NOVEMBER!Z65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184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228</v>
      </c>
      <c r="U65" s="434">
        <f>U61+U62+U63-U64</f>
        <v>0</v>
      </c>
      <c r="V65" s="434"/>
      <c r="W65" s="82"/>
      <c r="X65" s="16"/>
      <c r="Y65" s="89" t="s">
        <v>228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185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NOVEMBER!U68</f>
        <v>0</v>
      </c>
      <c r="V68" s="477"/>
      <c r="W68" s="478"/>
      <c r="X68" s="16"/>
      <c r="Y68" s="89" t="s">
        <v>239</v>
      </c>
      <c r="Z68" s="477">
        <f>NOVEMBER!Z68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NOVEMBER!U69</f>
        <v>0</v>
      </c>
      <c r="V69" s="477"/>
      <c r="W69" s="478"/>
      <c r="X69" s="16"/>
      <c r="Y69" s="89" t="s">
        <v>206</v>
      </c>
      <c r="Z69" s="477">
        <f>NOVEMBER!Z69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NOVEMBER!U70</f>
        <v>0</v>
      </c>
      <c r="V70" s="477"/>
      <c r="W70" s="478"/>
      <c r="X70" s="16"/>
      <c r="Y70" s="89" t="s">
        <v>253</v>
      </c>
      <c r="Z70" s="477">
        <f>NOVEMBER!Z70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391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NOVEMBER!U75</f>
        <v>0</v>
      </c>
      <c r="V71" s="434"/>
      <c r="W71" s="82"/>
      <c r="X71" s="16"/>
      <c r="Y71" s="89" t="s">
        <v>207</v>
      </c>
      <c r="Z71" s="434">
        <f>NOVEMBER!Z75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16"/>
      <c r="P73" s="1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12/31</v>
      </c>
      <c r="U75" s="434">
        <f>U71+U72+U73-U74</f>
        <v>0</v>
      </c>
      <c r="V75" s="434"/>
      <c r="W75" s="82"/>
      <c r="X75" s="16"/>
      <c r="Y75" s="89" t="str">
        <f>Y65</f>
        <v>AS OF 12/31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NOVEMBER!U78</f>
        <v>0</v>
      </c>
      <c r="V78" s="477"/>
      <c r="W78" s="478"/>
      <c r="X78" s="16"/>
      <c r="Y78" s="89" t="s">
        <v>240</v>
      </c>
      <c r="Z78" s="477">
        <f>NOVEMBER!Z78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NOVEMBER!U79</f>
        <v>0</v>
      </c>
      <c r="V79" s="477"/>
      <c r="W79" s="478"/>
      <c r="X79" s="16"/>
      <c r="Y79" s="89" t="s">
        <v>206</v>
      </c>
      <c r="Z79" s="477">
        <f>NOVEMBER!Z79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NOVEMBER!U80</f>
        <v>0</v>
      </c>
      <c r="V80" s="477"/>
      <c r="W80" s="478"/>
      <c r="X80" s="16"/>
      <c r="Y80" s="89" t="s">
        <v>253</v>
      </c>
      <c r="Z80" s="477">
        <f>NOVEMBER!Z80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NOVEMBER!U85</f>
        <v>0</v>
      </c>
      <c r="V81" s="434"/>
      <c r="W81" s="82"/>
      <c r="X81" s="16"/>
      <c r="Y81" s="89" t="s">
        <v>207</v>
      </c>
      <c r="Z81" s="434">
        <f>NOVEMBER!Z85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12/31</v>
      </c>
      <c r="U85" s="434">
        <f>U81+U82+U83-U84</f>
        <v>0</v>
      </c>
      <c r="V85" s="434"/>
      <c r="W85" s="82"/>
      <c r="X85" s="16"/>
      <c r="Y85" s="89" t="str">
        <f>Y75</f>
        <v>AS OF 12/31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NOVEMBER!U88</f>
        <v>0</v>
      </c>
      <c r="V88" s="477"/>
      <c r="W88" s="478"/>
      <c r="X88" s="16"/>
      <c r="Y88" s="89" t="s">
        <v>241</v>
      </c>
      <c r="Z88" s="477">
        <f>NOVEMBER!Z88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NOVEMBER!U89</f>
        <v>0</v>
      </c>
      <c r="V89" s="477"/>
      <c r="W89" s="478"/>
      <c r="X89" s="16"/>
      <c r="Y89" s="89" t="s">
        <v>206</v>
      </c>
      <c r="Z89" s="477">
        <f>NOVEMBER!Z89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NOVEMBER!U90</f>
        <v>0</v>
      </c>
      <c r="V90" s="477"/>
      <c r="W90" s="478"/>
      <c r="X90" s="16"/>
      <c r="Y90" s="89" t="s">
        <v>253</v>
      </c>
      <c r="Z90" s="477">
        <f>NOVEMBER!Z90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NOVEMBER!U95</f>
        <v>0</v>
      </c>
      <c r="V91" s="434"/>
      <c r="W91" s="82"/>
      <c r="X91" s="16"/>
      <c r="Y91" s="89" t="s">
        <v>207</v>
      </c>
      <c r="Z91" s="434">
        <f>NOVEMBER!Z95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12/31</v>
      </c>
      <c r="U95" s="434">
        <f>U91+U92+U93-U94</f>
        <v>0</v>
      </c>
      <c r="V95" s="434"/>
      <c r="W95" s="82"/>
      <c r="X95" s="16"/>
      <c r="Y95" s="89" t="str">
        <f>Y85</f>
        <v>AS OF 12/31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Gu3QsWVK7ZpdbAiIiIz7H1tkpnGgtSSqkKHo/l7UKeavqG/aHfaB6UhR0eY9YL68rezZYYFODqjziGJnODZveg==" saltValue="o3Hm1BqjUqn6kasbdLE/yw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323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NovRpt!J39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SUM(DECEMBER!$B$7)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SUM(DECEMBER!$C$7)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SUM(DECEMBER!$D$7)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SUM(DECEMBER!$E$7)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SUM(DECEMBER!$F$7)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SUM(DECEMBER!$L$7:$O$7)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SUM(DECEMBER!$Q$7:$R$7)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SUM(DECEMBER!$P$7)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SUM(J7:J17)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SUM(DECEMBER!$U$7)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SUM(DECEMBER!$V$7)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SUM(DECEMBER!$W$7:$X$7)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SUM(DECEMBER!$Y$7)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SUM(DECEMBER!$Z$7)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SUM(DECEMBER!$AA$7)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SUM(DECEMBER!$AB$7)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SUM(DECEMBER!$AC$7)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SUM(DECEMBER!$AD$7)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SUM(DECEMBER!$AE$7)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SUM(DECEMBER!$AF$7)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SUM(DECEMBER!$AG$7)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SUM(DECEMBER!$AH$7)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SUM(DECEMBER!$AJ$7)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SUM(DECEMBER!$AK$7)</f>
        <v>0</v>
      </c>
      <c r="J37" s="129"/>
      <c r="K37" s="102"/>
    </row>
    <row r="38" spans="1:11" ht="15.6" customHeight="1" thickBot="1" x14ac:dyDescent="0.25">
      <c r="A38" s="102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ZtY5H/cjAmn6vZ2HJdF2/GsNbxqF3L0MpDdp5Y4AWh0G0XV5qiv66mNprIzvWCCxOu7AH96JnaCheqFZymsTsQ==" saltValue="+TEMZfLnD4Rj0fg7KBaPTQ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70"/>
  <sheetViews>
    <sheetView showGridLines="0" workbookViewId="0">
      <selection activeCell="J8" sqref="J8"/>
    </sheetView>
  </sheetViews>
  <sheetFormatPr defaultColWidth="8.7109375" defaultRowHeight="14.45" customHeight="1" x14ac:dyDescent="0.2"/>
  <cols>
    <col min="8" max="10" width="11.7109375" style="205" customWidth="1"/>
    <col min="11" max="13" width="9.140625" style="337"/>
  </cols>
  <sheetData>
    <row r="1" spans="1:13" s="177" customFormat="1" ht="14.45" customHeight="1" x14ac:dyDescent="0.2">
      <c r="A1" s="510" t="str">
        <f>JANUARY!G10</f>
        <v>UNITED STEELWORKERS - LOCAL UNION</v>
      </c>
      <c r="B1" s="510"/>
      <c r="C1" s="510"/>
      <c r="D1" s="510"/>
      <c r="E1" s="510"/>
      <c r="F1" s="510"/>
      <c r="G1" s="510"/>
      <c r="H1" s="510"/>
      <c r="I1" s="510"/>
      <c r="J1" s="510"/>
      <c r="K1" s="334"/>
      <c r="L1" s="334"/>
      <c r="M1" s="334"/>
    </row>
    <row r="2" spans="1:13" s="177" customFormat="1" ht="14.45" customHeight="1" x14ac:dyDescent="0.2">
      <c r="A2" s="510" t="s">
        <v>315</v>
      </c>
      <c r="B2" s="510"/>
      <c r="C2" s="510"/>
      <c r="D2" s="510"/>
      <c r="E2" s="510"/>
      <c r="F2" s="510"/>
      <c r="G2" s="510"/>
      <c r="H2" s="510"/>
      <c r="I2" s="510"/>
      <c r="J2" s="510"/>
      <c r="K2" s="334"/>
      <c r="L2" s="334"/>
      <c r="M2" s="334"/>
    </row>
    <row r="3" spans="1:13" s="177" customFormat="1" ht="14.45" customHeight="1" x14ac:dyDescent="0.2">
      <c r="A3" s="169"/>
      <c r="B3" s="169"/>
      <c r="C3" s="169"/>
      <c r="D3" s="169"/>
      <c r="E3" s="169"/>
      <c r="F3" s="170" t="s">
        <v>274</v>
      </c>
      <c r="G3" s="176">
        <f>JANUARY!E11</f>
        <v>0</v>
      </c>
      <c r="H3" s="178"/>
      <c r="I3" s="178"/>
      <c r="J3" s="178"/>
      <c r="K3" s="335"/>
      <c r="L3" s="335"/>
      <c r="M3" s="335"/>
    </row>
    <row r="4" spans="1:13" s="166" customFormat="1" ht="14.45" customHeight="1" x14ac:dyDescent="0.2">
      <c r="A4" s="167"/>
      <c r="B4" s="167"/>
      <c r="C4" s="167"/>
      <c r="E4" s="168"/>
      <c r="F4" s="168" t="s">
        <v>316</v>
      </c>
      <c r="G4" s="488" t="s">
        <v>317</v>
      </c>
      <c r="H4" s="488"/>
      <c r="I4" s="488"/>
      <c r="J4" s="488"/>
      <c r="K4" s="336"/>
      <c r="L4" s="336"/>
      <c r="M4" s="336"/>
    </row>
    <row r="5" spans="1:13" ht="14.45" customHeight="1" x14ac:dyDescent="0.2">
      <c r="A5" s="102"/>
      <c r="B5" s="102"/>
      <c r="C5" s="102"/>
      <c r="D5" s="102"/>
      <c r="E5" s="511" t="s">
        <v>318</v>
      </c>
      <c r="F5" s="511"/>
      <c r="G5" s="102"/>
      <c r="H5" s="206"/>
      <c r="I5" s="206"/>
      <c r="J5" s="206"/>
    </row>
    <row r="6" spans="1:13" ht="14.45" customHeight="1" x14ac:dyDescent="0.2">
      <c r="A6" s="512" t="s">
        <v>319</v>
      </c>
      <c r="B6" s="512"/>
      <c r="C6" s="512"/>
      <c r="D6" s="512"/>
      <c r="E6" s="512"/>
      <c r="F6" s="512"/>
      <c r="G6" s="512"/>
      <c r="H6" s="512"/>
      <c r="I6" s="512"/>
      <c r="J6" s="512"/>
    </row>
    <row r="7" spans="1:13" ht="14.45" customHeight="1" thickBot="1" x14ac:dyDescent="0.25">
      <c r="A7" s="102"/>
      <c r="B7" s="102"/>
      <c r="C7" s="102"/>
      <c r="D7" s="102"/>
      <c r="E7" s="102"/>
      <c r="F7" s="102"/>
      <c r="G7" s="102"/>
      <c r="H7" s="206"/>
      <c r="I7" s="206"/>
      <c r="J7" s="206"/>
    </row>
    <row r="8" spans="1:13" ht="14.45" customHeight="1" x14ac:dyDescent="0.2">
      <c r="A8" s="154" t="s">
        <v>417</v>
      </c>
      <c r="B8" s="154"/>
      <c r="C8" s="154"/>
      <c r="D8" s="102"/>
      <c r="E8" s="102"/>
      <c r="F8" s="102"/>
      <c r="G8" s="102"/>
      <c r="H8" s="206"/>
      <c r="I8" s="206"/>
      <c r="J8" s="181">
        <f>OctRpt!J7</f>
        <v>0</v>
      </c>
    </row>
    <row r="9" spans="1:13" ht="14.45" customHeight="1" x14ac:dyDescent="0.2">
      <c r="A9" s="154" t="s">
        <v>320</v>
      </c>
      <c r="B9" s="154"/>
      <c r="C9" s="154"/>
      <c r="D9" s="102"/>
      <c r="E9" s="102"/>
      <c r="F9" s="102"/>
      <c r="G9" s="102"/>
      <c r="H9" s="206"/>
      <c r="I9" s="207"/>
      <c r="J9" s="208" t="s">
        <v>236</v>
      </c>
      <c r="K9" s="332" t="s">
        <v>321</v>
      </c>
      <c r="L9" s="332" t="s">
        <v>322</v>
      </c>
      <c r="M9" s="332" t="s">
        <v>323</v>
      </c>
    </row>
    <row r="10" spans="1:13" ht="14.45" customHeight="1" x14ac:dyDescent="0.2">
      <c r="A10" s="154" t="s">
        <v>418</v>
      </c>
      <c r="B10" s="154"/>
      <c r="C10" s="154"/>
      <c r="D10" s="102"/>
      <c r="E10" s="102"/>
      <c r="F10" s="102"/>
      <c r="G10" s="102"/>
      <c r="H10" s="206"/>
      <c r="I10" s="209">
        <f t="shared" ref="I10:I17" si="0">SUM(K10:M10)</f>
        <v>0</v>
      </c>
      <c r="J10" s="210"/>
      <c r="K10" s="338">
        <f>OctRpt!I9</f>
        <v>0</v>
      </c>
      <c r="L10" s="338">
        <f>NovRpt!I9</f>
        <v>0</v>
      </c>
      <c r="M10" s="338">
        <f>DecRpt!I9</f>
        <v>0</v>
      </c>
    </row>
    <row r="11" spans="1:13" ht="14.45" customHeight="1" x14ac:dyDescent="0.2">
      <c r="A11" s="154" t="s">
        <v>419</v>
      </c>
      <c r="B11" s="154"/>
      <c r="C11" s="154"/>
      <c r="D11" s="102"/>
      <c r="E11" s="102"/>
      <c r="F11" s="102"/>
      <c r="G11" s="102"/>
      <c r="H11" s="206"/>
      <c r="I11" s="211">
        <f t="shared" si="0"/>
        <v>0</v>
      </c>
      <c r="J11" s="210"/>
      <c r="K11" s="338">
        <f>OctRpt!I10</f>
        <v>0</v>
      </c>
      <c r="L11" s="338">
        <f>NovRpt!I10</f>
        <v>0</v>
      </c>
      <c r="M11" s="338">
        <f>DecRpt!I10</f>
        <v>0</v>
      </c>
    </row>
    <row r="12" spans="1:13" ht="14.45" customHeight="1" x14ac:dyDescent="0.2">
      <c r="A12" s="154" t="s">
        <v>420</v>
      </c>
      <c r="B12" s="154"/>
      <c r="C12" s="154"/>
      <c r="D12" s="102"/>
      <c r="E12" s="102"/>
      <c r="F12" s="102"/>
      <c r="G12" s="102"/>
      <c r="H12" s="206"/>
      <c r="I12" s="211">
        <f t="shared" si="0"/>
        <v>0</v>
      </c>
      <c r="J12" s="210"/>
      <c r="K12" s="338">
        <f>OctRpt!I11</f>
        <v>0</v>
      </c>
      <c r="L12" s="338">
        <f>NovRpt!I11</f>
        <v>0</v>
      </c>
      <c r="M12" s="338">
        <f>DecRpt!I11</f>
        <v>0</v>
      </c>
    </row>
    <row r="13" spans="1:13" ht="14.45" customHeight="1" x14ac:dyDescent="0.2">
      <c r="A13" s="154" t="s">
        <v>421</v>
      </c>
      <c r="B13" s="154"/>
      <c r="C13" s="154"/>
      <c r="D13" s="102"/>
      <c r="E13" s="102"/>
      <c r="F13" s="102"/>
      <c r="G13" s="102"/>
      <c r="H13" s="206"/>
      <c r="I13" s="211">
        <f t="shared" si="0"/>
        <v>0</v>
      </c>
      <c r="J13" s="210"/>
      <c r="K13" s="338">
        <f>OctRpt!I12</f>
        <v>0</v>
      </c>
      <c r="L13" s="338">
        <f>NovRpt!I12</f>
        <v>0</v>
      </c>
      <c r="M13" s="338">
        <f>DecRpt!I12</f>
        <v>0</v>
      </c>
    </row>
    <row r="14" spans="1:13" ht="14.45" customHeight="1" x14ac:dyDescent="0.2">
      <c r="A14" s="154" t="s">
        <v>422</v>
      </c>
      <c r="B14" s="154"/>
      <c r="C14" s="154"/>
      <c r="D14" s="102"/>
      <c r="E14" s="102"/>
      <c r="F14" s="102"/>
      <c r="G14" s="102"/>
      <c r="H14" s="206"/>
      <c r="I14" s="211">
        <f t="shared" si="0"/>
        <v>0</v>
      </c>
      <c r="J14" s="210"/>
      <c r="K14" s="338">
        <f>OctRpt!I13</f>
        <v>0</v>
      </c>
      <c r="L14" s="338">
        <f>NovRpt!I13</f>
        <v>0</v>
      </c>
      <c r="M14" s="338">
        <f>DecRpt!I13</f>
        <v>0</v>
      </c>
    </row>
    <row r="15" spans="1:13" ht="14.45" customHeight="1" x14ac:dyDescent="0.2">
      <c r="A15" s="154" t="s">
        <v>423</v>
      </c>
      <c r="B15" s="154"/>
      <c r="C15" s="154"/>
      <c r="D15" s="102"/>
      <c r="E15" s="102"/>
      <c r="F15" s="102"/>
      <c r="G15" s="102"/>
      <c r="H15" s="206"/>
      <c r="I15" s="211">
        <f t="shared" si="0"/>
        <v>0</v>
      </c>
      <c r="J15" s="210"/>
      <c r="K15" s="338">
        <f>OctRpt!I14</f>
        <v>0</v>
      </c>
      <c r="L15" s="338">
        <f>NovRpt!I14</f>
        <v>0</v>
      </c>
      <c r="M15" s="338">
        <f>DecRpt!I14</f>
        <v>0</v>
      </c>
    </row>
    <row r="16" spans="1:13" ht="14.45" customHeight="1" x14ac:dyDescent="0.2">
      <c r="A16" s="154"/>
      <c r="B16" s="154"/>
      <c r="C16" s="154" t="s">
        <v>424</v>
      </c>
      <c r="D16" s="102"/>
      <c r="E16" s="102"/>
      <c r="F16" s="102"/>
      <c r="G16" s="102"/>
      <c r="H16" s="206"/>
      <c r="I16" s="211">
        <f t="shared" si="0"/>
        <v>0</v>
      </c>
      <c r="J16" s="210"/>
      <c r="K16" s="338">
        <f>OctRpt!I15</f>
        <v>0</v>
      </c>
      <c r="L16" s="338">
        <f>NovRpt!I15</f>
        <v>0</v>
      </c>
      <c r="M16" s="338">
        <f>DecRpt!I15</f>
        <v>0</v>
      </c>
    </row>
    <row r="17" spans="1:13" ht="14.45" customHeight="1" x14ac:dyDescent="0.2">
      <c r="A17" s="154"/>
      <c r="B17" s="154"/>
      <c r="C17" s="154" t="s">
        <v>425</v>
      </c>
      <c r="D17" s="102"/>
      <c r="E17" s="102"/>
      <c r="F17" s="102"/>
      <c r="G17" s="102"/>
      <c r="H17" s="206"/>
      <c r="I17" s="212">
        <f t="shared" si="0"/>
        <v>0</v>
      </c>
      <c r="J17" s="210"/>
      <c r="K17" s="338">
        <f>OctRpt!I16</f>
        <v>0</v>
      </c>
      <c r="L17" s="338">
        <f>NovRpt!I16</f>
        <v>0</v>
      </c>
      <c r="M17" s="338">
        <f>DecRpt!I16</f>
        <v>0</v>
      </c>
    </row>
    <row r="18" spans="1:13" ht="14.45" customHeight="1" thickBot="1" x14ac:dyDescent="0.25">
      <c r="A18" s="154"/>
      <c r="B18" s="156" t="s">
        <v>426</v>
      </c>
      <c r="C18" s="154"/>
      <c r="D18" s="102"/>
      <c r="E18" s="102"/>
      <c r="F18" s="102"/>
      <c r="G18" s="102"/>
      <c r="H18" s="206"/>
      <c r="I18" s="206"/>
      <c r="J18" s="213">
        <f>SUM(I10:I17)</f>
        <v>0</v>
      </c>
      <c r="K18" s="337" t="s">
        <v>236</v>
      </c>
    </row>
    <row r="19" spans="1:13" ht="14.45" customHeight="1" thickTop="1" thickBot="1" x14ac:dyDescent="0.25">
      <c r="A19" s="154"/>
      <c r="B19" s="156" t="s">
        <v>427</v>
      </c>
      <c r="C19" s="154"/>
      <c r="D19" s="102"/>
      <c r="E19" s="102"/>
      <c r="F19" s="102"/>
      <c r="G19" s="102"/>
      <c r="H19" s="206"/>
      <c r="I19" s="206"/>
      <c r="J19" s="214">
        <f>SUM(J8:J18)</f>
        <v>0</v>
      </c>
    </row>
    <row r="20" spans="1:13" ht="14.45" customHeight="1" x14ac:dyDescent="0.2">
      <c r="A20" s="154"/>
      <c r="B20" s="154"/>
      <c r="C20" s="154"/>
      <c r="D20" s="102"/>
      <c r="E20" s="102"/>
      <c r="F20" s="102"/>
      <c r="G20" s="102"/>
      <c r="H20" s="206"/>
      <c r="I20" s="206"/>
      <c r="J20" s="215"/>
    </row>
    <row r="21" spans="1:13" ht="14.45" customHeight="1" x14ac:dyDescent="0.2">
      <c r="A21" s="154"/>
      <c r="B21" s="154" t="s">
        <v>325</v>
      </c>
      <c r="C21" s="154"/>
      <c r="D21" s="102"/>
      <c r="E21" s="102"/>
      <c r="F21" s="102"/>
      <c r="G21" s="102"/>
      <c r="H21" s="206"/>
      <c r="I21" s="206"/>
      <c r="J21" s="210"/>
    </row>
    <row r="22" spans="1:13" ht="14.45" customHeight="1" x14ac:dyDescent="0.2">
      <c r="A22" s="154" t="s">
        <v>289</v>
      </c>
      <c r="B22" s="154"/>
      <c r="C22" s="154"/>
      <c r="D22" s="102"/>
      <c r="E22" s="102"/>
      <c r="F22" s="102"/>
      <c r="G22" s="102"/>
      <c r="H22" s="206"/>
      <c r="I22" s="206"/>
      <c r="J22" s="210"/>
      <c r="K22" s="332" t="s">
        <v>321</v>
      </c>
      <c r="L22" s="332" t="s">
        <v>322</v>
      </c>
      <c r="M22" s="332" t="s">
        <v>323</v>
      </c>
    </row>
    <row r="23" spans="1:13" ht="14.45" customHeight="1" x14ac:dyDescent="0.2">
      <c r="A23" s="154"/>
      <c r="B23" s="154" t="s">
        <v>428</v>
      </c>
      <c r="C23" s="154"/>
      <c r="D23" s="102"/>
      <c r="E23" s="102"/>
      <c r="F23" s="102"/>
      <c r="G23" s="102"/>
      <c r="H23" s="216">
        <f>SUM(K23:M23)</f>
        <v>0</v>
      </c>
      <c r="I23" s="206"/>
      <c r="J23" s="210"/>
      <c r="K23" s="338">
        <f>OctRpt!H22</f>
        <v>0</v>
      </c>
      <c r="L23" s="338">
        <f>NovRpt!H22</f>
        <v>0</v>
      </c>
      <c r="M23" s="338">
        <f>DecRpt!H22</f>
        <v>0</v>
      </c>
    </row>
    <row r="24" spans="1:13" ht="14.45" customHeight="1" x14ac:dyDescent="0.2">
      <c r="A24" s="154"/>
      <c r="B24" s="154" t="s">
        <v>429</v>
      </c>
      <c r="C24" s="154"/>
      <c r="D24" s="102"/>
      <c r="E24" s="102"/>
      <c r="F24" s="102"/>
      <c r="G24" s="102"/>
      <c r="H24" s="217">
        <f>SUM(K24:M24)</f>
        <v>0</v>
      </c>
      <c r="I24" s="206"/>
      <c r="J24" s="210"/>
      <c r="K24" s="338">
        <f>OctRpt!H23</f>
        <v>0</v>
      </c>
      <c r="L24" s="338">
        <f>NovRpt!H23</f>
        <v>0</v>
      </c>
      <c r="M24" s="338">
        <f>DecRpt!H23</f>
        <v>0</v>
      </c>
    </row>
    <row r="25" spans="1:13" ht="14.45" customHeight="1" x14ac:dyDescent="0.2">
      <c r="A25" s="154"/>
      <c r="B25" s="154" t="s">
        <v>430</v>
      </c>
      <c r="C25" s="154"/>
      <c r="D25" s="102"/>
      <c r="E25" s="102"/>
      <c r="F25" s="102"/>
      <c r="G25" s="102"/>
      <c r="H25" s="217">
        <f>SUM(K25:M25)</f>
        <v>0</v>
      </c>
      <c r="I25" s="206"/>
      <c r="J25" s="210"/>
      <c r="K25" s="338">
        <f>OctRpt!H24</f>
        <v>0</v>
      </c>
      <c r="L25" s="338">
        <f>NovRpt!H24</f>
        <v>0</v>
      </c>
      <c r="M25" s="338">
        <f>DecRpt!H24</f>
        <v>0</v>
      </c>
    </row>
    <row r="26" spans="1:13" ht="14.45" customHeight="1" x14ac:dyDescent="0.2">
      <c r="A26" s="154"/>
      <c r="B26" s="154" t="s">
        <v>431</v>
      </c>
      <c r="C26" s="154"/>
      <c r="D26" s="102"/>
      <c r="E26" s="102"/>
      <c r="F26" s="102"/>
      <c r="G26" s="102"/>
      <c r="H26" s="218">
        <f>SUM(K26:M26)</f>
        <v>0</v>
      </c>
      <c r="I26" s="206"/>
      <c r="J26" s="210"/>
      <c r="K26" s="338">
        <f>OctRpt!H25</f>
        <v>0</v>
      </c>
      <c r="L26" s="338">
        <f>NovRpt!H25</f>
        <v>0</v>
      </c>
      <c r="M26" s="338">
        <f>DecRpt!H25</f>
        <v>0</v>
      </c>
    </row>
    <row r="27" spans="1:13" ht="14.45" customHeight="1" x14ac:dyDescent="0.2">
      <c r="A27" s="154"/>
      <c r="B27" s="156" t="s">
        <v>432</v>
      </c>
      <c r="C27" s="154"/>
      <c r="D27" s="102"/>
      <c r="E27" s="102"/>
      <c r="F27" s="102"/>
      <c r="G27" s="102"/>
      <c r="H27" s="206"/>
      <c r="I27" s="219">
        <f>SUM(H23:H26)</f>
        <v>0</v>
      </c>
      <c r="J27" s="210"/>
      <c r="K27" s="332" t="s">
        <v>321</v>
      </c>
      <c r="L27" s="332" t="s">
        <v>322</v>
      </c>
      <c r="M27" s="332" t="s">
        <v>323</v>
      </c>
    </row>
    <row r="28" spans="1:13" ht="14.45" customHeight="1" x14ac:dyDescent="0.2">
      <c r="A28" s="154" t="s">
        <v>433</v>
      </c>
      <c r="B28" s="154"/>
      <c r="C28" s="154"/>
      <c r="D28" s="102"/>
      <c r="E28" s="102"/>
      <c r="F28" s="102"/>
      <c r="G28" s="102"/>
      <c r="H28" s="206"/>
      <c r="I28" s="211">
        <f t="shared" ref="I28:I39" si="1">SUM(K28:M28)</f>
        <v>0</v>
      </c>
      <c r="J28" s="210"/>
      <c r="K28" s="338">
        <f>OctRpt!I26</f>
        <v>0</v>
      </c>
      <c r="L28" s="338">
        <f>NovRpt!I26</f>
        <v>0</v>
      </c>
      <c r="M28" s="338">
        <f>DecRpt!I26</f>
        <v>0</v>
      </c>
    </row>
    <row r="29" spans="1:13" ht="14.45" customHeight="1" x14ac:dyDescent="0.2">
      <c r="A29" s="154" t="s">
        <v>434</v>
      </c>
      <c r="B29" s="154"/>
      <c r="C29" s="154"/>
      <c r="D29" s="102"/>
      <c r="E29" s="102"/>
      <c r="F29" s="102"/>
      <c r="G29" s="102"/>
      <c r="H29" s="206"/>
      <c r="I29" s="211">
        <f t="shared" si="1"/>
        <v>0</v>
      </c>
      <c r="J29" s="210"/>
      <c r="K29" s="338">
        <f>OctRpt!I27</f>
        <v>0</v>
      </c>
      <c r="L29" s="338">
        <f>NovRpt!I27</f>
        <v>0</v>
      </c>
      <c r="M29" s="338">
        <f>DecRpt!I27</f>
        <v>0</v>
      </c>
    </row>
    <row r="30" spans="1:13" ht="14.45" customHeight="1" x14ac:dyDescent="0.2">
      <c r="A30" s="154" t="s">
        <v>435</v>
      </c>
      <c r="B30" s="154"/>
      <c r="C30" s="154"/>
      <c r="D30" s="102"/>
      <c r="E30" s="102"/>
      <c r="F30" s="102"/>
      <c r="G30" s="102"/>
      <c r="H30" s="206"/>
      <c r="I30" s="220">
        <f t="shared" si="1"/>
        <v>0</v>
      </c>
      <c r="J30" s="210"/>
      <c r="K30" s="338">
        <f>OctRpt!I28</f>
        <v>0</v>
      </c>
      <c r="L30" s="338">
        <f>NovRpt!I28</f>
        <v>0</v>
      </c>
      <c r="M30" s="338">
        <f>DecRpt!I28</f>
        <v>0</v>
      </c>
    </row>
    <row r="31" spans="1:13" ht="14.45" customHeight="1" x14ac:dyDescent="0.2">
      <c r="A31" s="154" t="s">
        <v>436</v>
      </c>
      <c r="B31" s="154"/>
      <c r="C31" s="154"/>
      <c r="D31" s="102"/>
      <c r="E31" s="102"/>
      <c r="F31" s="102"/>
      <c r="G31" s="102"/>
      <c r="H31" s="206"/>
      <c r="I31" s="220">
        <f t="shared" si="1"/>
        <v>0</v>
      </c>
      <c r="J31" s="210"/>
      <c r="K31" s="338">
        <f>OctRpt!I29</f>
        <v>0</v>
      </c>
      <c r="L31" s="338">
        <f>NovRpt!I29</f>
        <v>0</v>
      </c>
      <c r="M31" s="338">
        <f>DecRpt!I29</f>
        <v>0</v>
      </c>
    </row>
    <row r="32" spans="1:13" ht="14.45" customHeight="1" x14ac:dyDescent="0.2">
      <c r="A32" s="154" t="s">
        <v>437</v>
      </c>
      <c r="B32" s="154"/>
      <c r="C32" s="154"/>
      <c r="D32" s="102"/>
      <c r="E32" s="102"/>
      <c r="F32" s="102"/>
      <c r="G32" s="102"/>
      <c r="H32" s="206"/>
      <c r="I32" s="220">
        <f t="shared" si="1"/>
        <v>0</v>
      </c>
      <c r="J32" s="210"/>
      <c r="K32" s="338">
        <f>OctRpt!I30</f>
        <v>0</v>
      </c>
      <c r="L32" s="338">
        <f>NovRpt!I30</f>
        <v>0</v>
      </c>
      <c r="M32" s="338">
        <f>DecRpt!I30</f>
        <v>0</v>
      </c>
    </row>
    <row r="33" spans="1:13" ht="14.45" customHeight="1" x14ac:dyDescent="0.2">
      <c r="A33" s="154" t="s">
        <v>438</v>
      </c>
      <c r="B33" s="154"/>
      <c r="C33" s="154"/>
      <c r="D33" s="102"/>
      <c r="E33" s="102"/>
      <c r="F33" s="102"/>
      <c r="G33" s="102"/>
      <c r="H33" s="206"/>
      <c r="I33" s="220">
        <f t="shared" si="1"/>
        <v>0</v>
      </c>
      <c r="J33" s="210"/>
      <c r="K33" s="338">
        <f>OctRpt!I31</f>
        <v>0</v>
      </c>
      <c r="L33" s="338">
        <f>NovRpt!I31</f>
        <v>0</v>
      </c>
      <c r="M33" s="338">
        <f>DecRpt!I31</f>
        <v>0</v>
      </c>
    </row>
    <row r="34" spans="1:13" ht="14.45" customHeight="1" x14ac:dyDescent="0.2">
      <c r="A34" s="154" t="s">
        <v>439</v>
      </c>
      <c r="B34" s="154"/>
      <c r="C34" s="154"/>
      <c r="D34" s="102"/>
      <c r="E34" s="102"/>
      <c r="F34" s="102"/>
      <c r="G34" s="102"/>
      <c r="H34" s="206"/>
      <c r="I34" s="220">
        <f t="shared" si="1"/>
        <v>0</v>
      </c>
      <c r="J34" s="210"/>
      <c r="K34" s="338">
        <f>OctRpt!I32</f>
        <v>0</v>
      </c>
      <c r="L34" s="338">
        <f>NovRpt!I32</f>
        <v>0</v>
      </c>
      <c r="M34" s="338">
        <f>DecRpt!I32</f>
        <v>0</v>
      </c>
    </row>
    <row r="35" spans="1:13" ht="14.45" customHeight="1" x14ac:dyDescent="0.2">
      <c r="A35" s="154" t="s">
        <v>440</v>
      </c>
      <c r="B35" s="154"/>
      <c r="C35" s="154"/>
      <c r="D35" s="102"/>
      <c r="E35" s="102"/>
      <c r="F35" s="102"/>
      <c r="G35" s="102"/>
      <c r="H35" s="206"/>
      <c r="I35" s="220">
        <f t="shared" si="1"/>
        <v>0</v>
      </c>
      <c r="J35" s="210"/>
      <c r="K35" s="338">
        <f>OctRpt!I33</f>
        <v>0</v>
      </c>
      <c r="L35" s="338">
        <f>NovRpt!I33</f>
        <v>0</v>
      </c>
      <c r="M35" s="338">
        <f>DecRpt!I33</f>
        <v>0</v>
      </c>
    </row>
    <row r="36" spans="1:13" ht="14.45" customHeight="1" x14ac:dyDescent="0.2">
      <c r="A36" s="154" t="s">
        <v>441</v>
      </c>
      <c r="B36" s="154"/>
      <c r="C36" s="154"/>
      <c r="D36" s="102"/>
      <c r="E36" s="102"/>
      <c r="F36" s="102"/>
      <c r="G36" s="102"/>
      <c r="H36" s="206"/>
      <c r="I36" s="220">
        <f t="shared" si="1"/>
        <v>0</v>
      </c>
      <c r="J36" s="210"/>
      <c r="K36" s="338">
        <f>OctRpt!I34</f>
        <v>0</v>
      </c>
      <c r="L36" s="338">
        <f>NovRpt!I34</f>
        <v>0</v>
      </c>
      <c r="M36" s="338">
        <f>DecRpt!I34</f>
        <v>0</v>
      </c>
    </row>
    <row r="37" spans="1:13" ht="14.45" customHeight="1" x14ac:dyDescent="0.2">
      <c r="A37" s="154" t="s">
        <v>441</v>
      </c>
      <c r="B37" s="154"/>
      <c r="C37" s="154"/>
      <c r="D37" s="102"/>
      <c r="E37" s="102"/>
      <c r="F37" s="102"/>
      <c r="G37" s="102"/>
      <c r="H37" s="206"/>
      <c r="I37" s="220">
        <f t="shared" si="1"/>
        <v>0</v>
      </c>
      <c r="J37" s="210"/>
      <c r="K37" s="338">
        <f>OctRpt!I35</f>
        <v>0</v>
      </c>
      <c r="L37" s="338">
        <f>NovRpt!I35</f>
        <v>0</v>
      </c>
      <c r="M37" s="338">
        <f>DecRpt!I35</f>
        <v>0</v>
      </c>
    </row>
    <row r="38" spans="1:13" ht="14.45" customHeight="1" x14ac:dyDescent="0.2">
      <c r="A38" s="154" t="s">
        <v>442</v>
      </c>
      <c r="B38" s="154"/>
      <c r="C38" s="154"/>
      <c r="D38" s="102"/>
      <c r="E38" s="102"/>
      <c r="F38" s="102"/>
      <c r="G38" s="102"/>
      <c r="H38" s="206"/>
      <c r="I38" s="220">
        <f t="shared" si="1"/>
        <v>0</v>
      </c>
      <c r="J38" s="210"/>
      <c r="K38" s="338">
        <f>OctRpt!I36</f>
        <v>0</v>
      </c>
      <c r="L38" s="338">
        <f>NovRpt!I36</f>
        <v>0</v>
      </c>
      <c r="M38" s="338">
        <f>DecRpt!I36</f>
        <v>0</v>
      </c>
    </row>
    <row r="39" spans="1:13" ht="14.45" customHeight="1" x14ac:dyDescent="0.2">
      <c r="A39" s="154" t="s">
        <v>443</v>
      </c>
      <c r="B39" s="154"/>
      <c r="C39" s="154"/>
      <c r="D39" s="102"/>
      <c r="E39" s="102"/>
      <c r="F39" s="102"/>
      <c r="G39" s="102"/>
      <c r="H39" s="206"/>
      <c r="I39" s="221">
        <f t="shared" si="1"/>
        <v>0</v>
      </c>
      <c r="J39" s="210"/>
      <c r="K39" s="338">
        <f>OctRpt!I37</f>
        <v>0</v>
      </c>
      <c r="L39" s="338">
        <f>NovRpt!I37</f>
        <v>0</v>
      </c>
      <c r="M39" s="338">
        <f>DecRpt!I37</f>
        <v>0</v>
      </c>
    </row>
    <row r="40" spans="1:13" ht="14.45" customHeight="1" x14ac:dyDescent="0.2">
      <c r="A40" s="154"/>
      <c r="B40" s="154"/>
      <c r="C40" s="154"/>
      <c r="D40" s="102"/>
      <c r="E40" s="102"/>
      <c r="F40" s="102"/>
      <c r="G40" s="102"/>
      <c r="H40" s="206"/>
      <c r="I40" s="206"/>
      <c r="J40" s="210"/>
    </row>
    <row r="41" spans="1:13" ht="14.45" customHeight="1" thickBot="1" x14ac:dyDescent="0.25">
      <c r="A41" s="154"/>
      <c r="B41" s="156" t="s">
        <v>444</v>
      </c>
      <c r="C41" s="154"/>
      <c r="D41" s="102"/>
      <c r="E41" s="102"/>
      <c r="F41" s="102"/>
      <c r="G41" s="102"/>
      <c r="H41" s="206"/>
      <c r="I41" s="206"/>
      <c r="J41" s="213">
        <f>SUM(I27:I39)</f>
        <v>0</v>
      </c>
    </row>
    <row r="42" spans="1:13" ht="14.45" customHeight="1" thickTop="1" thickBot="1" x14ac:dyDescent="0.25">
      <c r="A42" s="156" t="s">
        <v>445</v>
      </c>
      <c r="B42" s="154"/>
      <c r="C42" s="154"/>
      <c r="D42" s="102"/>
      <c r="E42" s="102"/>
      <c r="F42" s="102"/>
      <c r="G42" s="102"/>
      <c r="H42" s="206"/>
      <c r="I42" s="206"/>
      <c r="J42" s="222">
        <f>SUM(J19-J41)</f>
        <v>0</v>
      </c>
      <c r="K42" s="337" t="s">
        <v>236</v>
      </c>
    </row>
    <row r="43" spans="1:13" ht="14.45" customHeight="1" x14ac:dyDescent="0.2">
      <c r="A43" s="102"/>
      <c r="B43" s="102"/>
      <c r="C43" s="102"/>
      <c r="D43" s="102"/>
      <c r="E43" s="102"/>
      <c r="F43" s="102"/>
      <c r="G43" s="102"/>
      <c r="H43" s="206"/>
      <c r="I43" s="206"/>
      <c r="J43" s="223"/>
    </row>
    <row r="44" spans="1:13" ht="14.45" customHeight="1" x14ac:dyDescent="0.2">
      <c r="A44" s="513" t="s">
        <v>326</v>
      </c>
      <c r="B44" s="513"/>
      <c r="C44" s="513"/>
      <c r="D44" s="513"/>
      <c r="E44" s="513"/>
      <c r="F44" s="513"/>
      <c r="G44" s="513"/>
      <c r="H44" s="513"/>
      <c r="I44" s="513"/>
      <c r="J44" s="513"/>
    </row>
    <row r="45" spans="1:13" ht="14.45" customHeight="1" x14ac:dyDescent="0.2">
      <c r="A45" s="102"/>
      <c r="B45" s="102"/>
      <c r="C45" s="102"/>
      <c r="D45" s="102"/>
      <c r="E45" s="102"/>
      <c r="F45" s="102"/>
      <c r="G45" s="102"/>
      <c r="H45" s="206"/>
      <c r="I45" s="206"/>
      <c r="J45" s="206"/>
    </row>
    <row r="46" spans="1:13" ht="14.45" customHeight="1" x14ac:dyDescent="0.2">
      <c r="A46" s="102" t="s">
        <v>327</v>
      </c>
      <c r="B46" s="102"/>
      <c r="C46" s="236" t="s">
        <v>403</v>
      </c>
      <c r="D46" s="102" t="s">
        <v>328</v>
      </c>
      <c r="E46" s="102"/>
      <c r="F46" s="492">
        <f>DECEMBER!$O67</f>
        <v>0</v>
      </c>
      <c r="G46" s="493"/>
      <c r="H46" s="206"/>
      <c r="I46" s="206"/>
      <c r="J46" s="206"/>
    </row>
    <row r="47" spans="1:13" ht="14.45" customHeight="1" x14ac:dyDescent="0.2">
      <c r="A47" s="102" t="s">
        <v>329</v>
      </c>
      <c r="B47" s="102"/>
      <c r="C47" s="102"/>
      <c r="D47" s="102"/>
      <c r="E47" s="102"/>
      <c r="F47" s="494">
        <f>DECEMBER!O68</f>
        <v>0</v>
      </c>
      <c r="G47" s="495"/>
      <c r="H47" s="206"/>
      <c r="I47" s="206"/>
      <c r="J47" s="206"/>
    </row>
    <row r="48" spans="1:13" ht="14.45" customHeight="1" x14ac:dyDescent="0.2">
      <c r="A48" s="102" t="s">
        <v>330</v>
      </c>
      <c r="B48" s="102"/>
      <c r="C48" s="102"/>
      <c r="D48" s="102"/>
      <c r="E48" s="102"/>
      <c r="F48" s="496">
        <f>SUM(F46:F47)</f>
        <v>0</v>
      </c>
      <c r="G48" s="497"/>
      <c r="H48" s="206"/>
      <c r="I48" s="206"/>
      <c r="J48" s="206"/>
    </row>
    <row r="49" spans="1:10" ht="14.45" customHeight="1" x14ac:dyDescent="0.2">
      <c r="A49" s="102" t="s">
        <v>466</v>
      </c>
      <c r="B49" s="102"/>
      <c r="C49" s="102"/>
      <c r="D49" s="102"/>
      <c r="E49" s="102"/>
      <c r="F49" s="498">
        <f>DECEMBER!$O69</f>
        <v>0</v>
      </c>
      <c r="G49" s="499"/>
      <c r="H49" s="206"/>
      <c r="I49" s="206"/>
      <c r="J49" s="206"/>
    </row>
    <row r="50" spans="1:10" ht="14.45" customHeight="1" x14ac:dyDescent="0.2">
      <c r="A50" s="102"/>
      <c r="B50" s="102"/>
      <c r="C50" s="102"/>
      <c r="D50" s="102" t="s">
        <v>331</v>
      </c>
      <c r="E50" s="102"/>
      <c r="F50" s="147"/>
      <c r="G50" s="147"/>
      <c r="H50" s="500">
        <f>SUM(F48)-SUM(F49)</f>
        <v>0</v>
      </c>
      <c r="I50" s="501"/>
      <c r="J50" s="502"/>
    </row>
    <row r="51" spans="1:10" ht="14.45" customHeight="1" x14ac:dyDescent="0.2">
      <c r="A51" s="102"/>
      <c r="B51" s="102"/>
      <c r="C51" s="102"/>
      <c r="D51" s="102" t="s">
        <v>332</v>
      </c>
      <c r="E51" s="102"/>
      <c r="F51" s="102"/>
      <c r="G51" s="102"/>
      <c r="H51" s="483">
        <f>DECEMBER!$U65</f>
        <v>0</v>
      </c>
      <c r="I51" s="484"/>
      <c r="J51" s="485"/>
    </row>
    <row r="52" spans="1:10" ht="14.45" customHeight="1" x14ac:dyDescent="0.2">
      <c r="A52" s="102"/>
      <c r="B52" s="102"/>
      <c r="C52" s="102"/>
      <c r="D52" s="102" t="s">
        <v>333</v>
      </c>
      <c r="E52" s="102"/>
      <c r="F52" s="102"/>
      <c r="G52" s="102"/>
      <c r="H52" s="483">
        <f>DECEMBER!$U75+DECEMBER!$U85+DECEMBER!$U95+DECEMBER!$Z65+DECEMBER!$Z75+DECEMBER!$Z85+DECEMBER!$Z95</f>
        <v>0</v>
      </c>
      <c r="I52" s="484"/>
      <c r="J52" s="485"/>
    </row>
    <row r="53" spans="1:10" ht="14.45" customHeight="1" x14ac:dyDescent="0.2">
      <c r="A53" s="102"/>
      <c r="B53" s="102"/>
      <c r="C53" s="102"/>
      <c r="D53" s="126" t="s">
        <v>334</v>
      </c>
      <c r="E53" s="102"/>
      <c r="F53" s="102"/>
      <c r="G53" s="102"/>
      <c r="H53" s="503">
        <f>SUM(H50:J52)</f>
        <v>0</v>
      </c>
      <c r="I53" s="504"/>
      <c r="J53" s="505"/>
    </row>
    <row r="54" spans="1:10" ht="14.45" customHeight="1" x14ac:dyDescent="0.2">
      <c r="A54" s="142"/>
      <c r="B54" s="148" t="s">
        <v>335</v>
      </c>
      <c r="C54" s="142"/>
      <c r="D54" s="142"/>
      <c r="E54" s="142"/>
      <c r="F54" s="142"/>
      <c r="G54" s="142"/>
      <c r="H54" s="514" t="s">
        <v>336</v>
      </c>
      <c r="I54" s="514"/>
      <c r="J54" s="514"/>
    </row>
    <row r="55" spans="1:10" ht="14.45" customHeight="1" x14ac:dyDescent="0.2">
      <c r="A55" s="513" t="s">
        <v>337</v>
      </c>
      <c r="B55" s="513"/>
      <c r="C55" s="513"/>
      <c r="D55" s="513"/>
      <c r="E55" s="513"/>
      <c r="F55" s="513"/>
      <c r="G55" s="513"/>
      <c r="H55" s="513"/>
      <c r="I55" s="513"/>
      <c r="J55" s="513"/>
    </row>
    <row r="56" spans="1:10" ht="14.45" customHeight="1" x14ac:dyDescent="0.2">
      <c r="A56" s="509"/>
      <c r="B56" s="509"/>
      <c r="C56" s="509"/>
      <c r="D56" s="509"/>
      <c r="E56" s="509"/>
      <c r="F56" s="509"/>
      <c r="G56" s="509"/>
      <c r="H56" s="509"/>
      <c r="I56" s="509"/>
      <c r="J56" s="509"/>
    </row>
    <row r="57" spans="1:10" ht="14.45" customHeight="1" x14ac:dyDescent="0.2">
      <c r="A57" s="509"/>
      <c r="B57" s="509"/>
      <c r="C57" s="509"/>
      <c r="D57" s="509"/>
      <c r="E57" s="509"/>
      <c r="F57" s="509"/>
      <c r="G57" s="509"/>
      <c r="H57" s="509"/>
      <c r="I57" s="509"/>
      <c r="J57" s="509"/>
    </row>
    <row r="58" spans="1:10" ht="14.45" customHeight="1" x14ac:dyDescent="0.2">
      <c r="A58" s="509"/>
      <c r="B58" s="509"/>
      <c r="C58" s="509"/>
      <c r="D58" s="509"/>
      <c r="E58" s="509"/>
      <c r="F58" s="509"/>
      <c r="G58" s="509"/>
      <c r="H58" s="509"/>
      <c r="I58" s="509"/>
      <c r="J58" s="509"/>
    </row>
    <row r="59" spans="1:10" ht="14.45" customHeight="1" x14ac:dyDescent="0.2">
      <c r="A59" s="509"/>
      <c r="B59" s="509"/>
      <c r="C59" s="509"/>
      <c r="D59" s="509"/>
      <c r="E59" s="509"/>
      <c r="F59" s="509"/>
      <c r="G59" s="509"/>
      <c r="H59" s="509"/>
      <c r="I59" s="509"/>
      <c r="J59" s="509"/>
    </row>
    <row r="60" spans="1:10" ht="14.45" customHeight="1" thickBot="1" x14ac:dyDescent="0.25">
      <c r="A60" s="149"/>
      <c r="B60" s="149"/>
      <c r="C60" s="149"/>
      <c r="D60" s="149"/>
      <c r="E60" s="149"/>
      <c r="F60" s="149"/>
      <c r="G60" s="149"/>
      <c r="H60" s="224"/>
      <c r="I60" s="224"/>
      <c r="J60" s="224"/>
    </row>
    <row r="61" spans="1:10" ht="14.45" customHeight="1" x14ac:dyDescent="0.2">
      <c r="A61" s="508" t="s">
        <v>338</v>
      </c>
      <c r="B61" s="508"/>
      <c r="C61" s="508"/>
      <c r="D61" s="508"/>
      <c r="E61" s="508"/>
      <c r="F61" s="508"/>
      <c r="G61" s="508"/>
      <c r="H61" s="508"/>
      <c r="I61" s="508"/>
      <c r="J61" s="508"/>
    </row>
    <row r="62" spans="1:10" ht="14.45" customHeight="1" x14ac:dyDescent="0.2">
      <c r="A62" s="102"/>
      <c r="B62" s="102"/>
      <c r="C62" s="102"/>
      <c r="D62" s="102"/>
      <c r="E62" s="102"/>
      <c r="F62" s="102"/>
      <c r="G62" s="102"/>
      <c r="H62" s="206"/>
      <c r="I62" s="206"/>
      <c r="J62" s="206"/>
    </row>
    <row r="63" spans="1:10" ht="14.45" customHeight="1" x14ac:dyDescent="0.2">
      <c r="A63" s="507"/>
      <c r="B63" s="507"/>
      <c r="C63" s="507"/>
      <c r="D63" s="150" t="s">
        <v>339</v>
      </c>
      <c r="E63" s="102"/>
      <c r="F63" s="102"/>
      <c r="G63" s="507"/>
      <c r="H63" s="507"/>
      <c r="I63" s="507"/>
      <c r="J63" s="225" t="s">
        <v>339</v>
      </c>
    </row>
    <row r="64" spans="1:10" ht="14.45" customHeight="1" x14ac:dyDescent="0.2">
      <c r="A64" s="102"/>
      <c r="B64" s="102"/>
      <c r="C64" s="102"/>
      <c r="D64" s="102"/>
      <c r="E64" s="102"/>
      <c r="F64" s="102"/>
      <c r="G64" s="102"/>
      <c r="H64" s="206"/>
      <c r="I64" s="206"/>
      <c r="J64" s="206"/>
    </row>
    <row r="65" spans="1:13" ht="14.45" customHeight="1" x14ac:dyDescent="0.2">
      <c r="A65" s="507"/>
      <c r="B65" s="507"/>
      <c r="C65" s="507"/>
      <c r="D65" s="151" t="s">
        <v>19</v>
      </c>
      <c r="E65" s="102"/>
      <c r="F65" s="102"/>
      <c r="G65" s="507"/>
      <c r="H65" s="507"/>
      <c r="I65" s="507"/>
      <c r="J65" s="225" t="s">
        <v>339</v>
      </c>
    </row>
    <row r="66" spans="1:13" ht="14.45" customHeight="1" thickBot="1" x14ac:dyDescent="0.25">
      <c r="A66" s="152"/>
      <c r="B66" s="152"/>
      <c r="C66" s="152"/>
      <c r="D66" s="152"/>
      <c r="E66" s="152"/>
      <c r="F66" s="152"/>
      <c r="G66" s="152"/>
      <c r="H66" s="226"/>
      <c r="I66" s="226"/>
      <c r="J66" s="226"/>
    </row>
    <row r="67" spans="1:13" ht="14.45" customHeight="1" x14ac:dyDescent="0.2">
      <c r="A67" s="102"/>
      <c r="B67" s="102"/>
      <c r="C67" s="102"/>
      <c r="D67" s="102"/>
      <c r="E67" s="102"/>
      <c r="F67" s="102"/>
      <c r="G67" s="102"/>
      <c r="H67" s="206"/>
      <c r="I67" s="206"/>
      <c r="J67" s="227" t="s">
        <v>467</v>
      </c>
    </row>
    <row r="68" spans="1:13" ht="14.45" customHeight="1" x14ac:dyDescent="0.2">
      <c r="A68" s="102"/>
      <c r="B68" s="102"/>
      <c r="C68" s="102"/>
      <c r="D68" s="102"/>
      <c r="E68" s="102"/>
      <c r="F68" s="102"/>
      <c r="G68" s="102"/>
      <c r="H68" s="206"/>
      <c r="I68" s="206"/>
      <c r="J68" s="228" t="s">
        <v>236</v>
      </c>
    </row>
    <row r="69" spans="1:13" s="154" customFormat="1" ht="14.45" customHeight="1" x14ac:dyDescent="0.2">
      <c r="A69" s="126" t="s">
        <v>340</v>
      </c>
      <c r="B69" s="138"/>
      <c r="C69" s="138"/>
      <c r="D69" s="138"/>
      <c r="E69" s="138"/>
      <c r="F69" s="138"/>
      <c r="G69" s="138"/>
      <c r="H69" s="331"/>
      <c r="I69" s="331"/>
      <c r="J69" s="331"/>
      <c r="K69" s="204"/>
      <c r="L69" s="204"/>
      <c r="M69" s="204"/>
    </row>
    <row r="70" spans="1:13" s="154" customFormat="1" ht="14.45" customHeight="1" x14ac:dyDescent="0.2">
      <c r="A70" s="126" t="s">
        <v>341</v>
      </c>
      <c r="B70" s="126"/>
      <c r="C70" s="126"/>
      <c r="D70" s="126"/>
      <c r="E70" s="126"/>
      <c r="F70" s="126"/>
      <c r="G70" s="138"/>
      <c r="H70" s="331"/>
      <c r="I70" s="331"/>
      <c r="J70" s="331"/>
      <c r="K70" s="204"/>
      <c r="L70" s="204"/>
      <c r="M70" s="204"/>
    </row>
  </sheetData>
  <sheetProtection algorithmName="SHA-512" hashValue="Dcq17Gx8IweVxMpd5FG4QmsvESJHaUuV9x2MeEW1hO5FgU9rIjWLHLjD9RZfm5OTx1XTsLQhNAAnnZMr+Jqiww==" saltValue="Qt7m7HvRuavpA+wQeFn4kg==" spinCount="100000" sheet="1" objects="1" scenarios="1" formatColumns="0" formatRows="0"/>
  <mergeCells count="25">
    <mergeCell ref="H50:J50"/>
    <mergeCell ref="H52:J52"/>
    <mergeCell ref="H53:J53"/>
    <mergeCell ref="H54:J54"/>
    <mergeCell ref="A55:J55"/>
    <mergeCell ref="A44:J44"/>
    <mergeCell ref="F46:G46"/>
    <mergeCell ref="F47:G47"/>
    <mergeCell ref="F48:G48"/>
    <mergeCell ref="F49:G49"/>
    <mergeCell ref="A1:J1"/>
    <mergeCell ref="A2:J2"/>
    <mergeCell ref="G4:J4"/>
    <mergeCell ref="E5:F5"/>
    <mergeCell ref="A6:J6"/>
    <mergeCell ref="A63:C63"/>
    <mergeCell ref="A65:C65"/>
    <mergeCell ref="G63:I63"/>
    <mergeCell ref="G65:I65"/>
    <mergeCell ref="H51:J51"/>
    <mergeCell ref="A61:J61"/>
    <mergeCell ref="A56:J56"/>
    <mergeCell ref="A57:J57"/>
    <mergeCell ref="A58:J58"/>
    <mergeCell ref="A59:J59"/>
  </mergeCells>
  <printOptions horizontalCentered="1" verticalCentered="1"/>
  <pageMargins left="0" right="0" top="0" bottom="0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275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JANUARY!$J$21</f>
        <v>0</v>
      </c>
      <c r="K7" s="102"/>
    </row>
    <row r="8" spans="1:11" ht="15.6" customHeight="1" thickBot="1" x14ac:dyDescent="0.25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28">
        <f>JANUARY!$B$7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JANUARY!$C$7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JANUARY!$D$7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JANUARY!$E$7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JANUARY!$F$7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SUM(JANUARY!$L$7:$O$7)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SUM(JANUARY!$Q$7:$R$7)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JANUARY!$P$7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SUM(J7+J17)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SUM(JANUARY!$U$7)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SUM(JANUARY!$V$7)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SUM(JANUARY!$W$7:$X$7)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SUM(JANUARY!$Y$7)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36"/>
      <c r="I26" s="130">
        <f>SUM(JANUARY!$Z$7)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SUM(JANUARY!$AA$7)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SUM(JANUARY!$AB$7)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SUM(JANUARY!$AC$7)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SUM(JANUARY!$AD$7)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SUM(JANUARY!$AE$7)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SUM(JANUARY!$AF$7)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SUM(JANUARY!$AG$7)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SUM(JANUARY!$AH$7)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SUM(JANUARY!$AJ$7)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SUM(JANUARY!$AK$7)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LsWvmAiWFViBHe7uM/rNAGpG6YcmiIlgMKLnBOnb4FsxdOHhF2CFSFL0B2Aas7RXYbab74HOeU9IY9kuU5Q1AA==" saltValue="FTgxOmSFM1oI8SN8fIUxEw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AJ66"/>
  <sheetViews>
    <sheetView showGridLines="0" zoomScaleNormal="100" workbookViewId="0">
      <pane ySplit="7" topLeftCell="A8" activePane="bottomLeft" state="frozen"/>
      <selection activeCell="J21" sqref="J21"/>
      <selection pane="bottomLeft" activeCell="M65" sqref="M65:N65"/>
    </sheetView>
  </sheetViews>
  <sheetFormatPr defaultColWidth="8.85546875" defaultRowHeight="14.45" customHeight="1" x14ac:dyDescent="0.2"/>
  <cols>
    <col min="1" max="17" width="10.7109375" style="14" customWidth="1"/>
    <col min="18" max="19" width="10.7109375" style="117" customWidth="1"/>
    <col min="20" max="36" width="10.7109375" style="14" customWidth="1"/>
    <col min="37" max="16384" width="8.85546875" style="14"/>
  </cols>
  <sheetData>
    <row r="1" spans="1:36" s="18" customFormat="1" ht="14.45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23"/>
      <c r="S1" s="23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s="18" customFormat="1" ht="14.4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3"/>
      <c r="S2" s="23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36" s="18" customFormat="1" ht="14.4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20">
        <v>9</v>
      </c>
      <c r="H3" s="20"/>
      <c r="I3" s="20"/>
      <c r="J3" s="20">
        <v>10</v>
      </c>
      <c r="K3" s="20">
        <v>11</v>
      </c>
      <c r="L3" s="20" t="s">
        <v>1</v>
      </c>
      <c r="M3" s="20">
        <v>12</v>
      </c>
      <c r="N3" s="20">
        <v>13</v>
      </c>
      <c r="O3" s="20">
        <v>14</v>
      </c>
      <c r="P3" s="20">
        <v>15</v>
      </c>
      <c r="Q3" s="20" t="s">
        <v>2</v>
      </c>
      <c r="R3" s="19"/>
      <c r="S3" s="19"/>
      <c r="T3" s="20">
        <v>16</v>
      </c>
      <c r="U3" s="20">
        <v>17</v>
      </c>
      <c r="V3" s="20">
        <v>18</v>
      </c>
      <c r="W3" s="20">
        <v>19</v>
      </c>
      <c r="X3" s="20">
        <v>20</v>
      </c>
      <c r="Y3" s="20" t="s">
        <v>3</v>
      </c>
      <c r="Z3" s="20">
        <v>21</v>
      </c>
      <c r="AA3" s="20">
        <v>22</v>
      </c>
      <c r="AB3" s="20">
        <v>23</v>
      </c>
      <c r="AC3" s="20">
        <v>24</v>
      </c>
      <c r="AD3" s="20">
        <v>25</v>
      </c>
      <c r="AE3" s="20">
        <v>26</v>
      </c>
      <c r="AF3" s="20">
        <v>27</v>
      </c>
      <c r="AG3" s="20">
        <v>28</v>
      </c>
      <c r="AH3" s="20">
        <v>30</v>
      </c>
      <c r="AI3" s="20">
        <v>31</v>
      </c>
      <c r="AJ3" s="19"/>
    </row>
    <row r="4" spans="1:36" s="102" customFormat="1" ht="15.6" customHeight="1" thickTop="1" x14ac:dyDescent="0.2">
      <c r="A4" s="370"/>
      <c r="B4" s="3" t="s">
        <v>4</v>
      </c>
      <c r="C4" s="345"/>
      <c r="D4" s="3" t="s">
        <v>5</v>
      </c>
      <c r="E4" s="346" t="s">
        <v>6</v>
      </c>
      <c r="F4" s="9" t="s">
        <v>7</v>
      </c>
      <c r="G4" s="390"/>
      <c r="H4" s="7" t="s">
        <v>113</v>
      </c>
      <c r="I4" s="7" t="s">
        <v>113</v>
      </c>
      <c r="J4" s="9"/>
      <c r="K4" s="3" t="s">
        <v>454</v>
      </c>
      <c r="L4" s="3"/>
      <c r="M4" s="3" t="s">
        <v>234</v>
      </c>
      <c r="N4" s="346" t="s">
        <v>455</v>
      </c>
      <c r="O4" s="349"/>
      <c r="P4" s="3" t="s">
        <v>8</v>
      </c>
      <c r="Q4" s="9" t="s">
        <v>8</v>
      </c>
      <c r="R4" s="116" t="s">
        <v>108</v>
      </c>
      <c r="S4" s="9" t="s">
        <v>110</v>
      </c>
      <c r="T4" s="523" t="s">
        <v>9</v>
      </c>
      <c r="U4" s="524"/>
      <c r="V4" s="524"/>
      <c r="W4" s="524"/>
      <c r="X4" s="525"/>
      <c r="Y4" s="3" t="s">
        <v>10</v>
      </c>
      <c r="Z4" s="3" t="s">
        <v>11</v>
      </c>
      <c r="AA4" s="345"/>
      <c r="AB4" s="3" t="s">
        <v>12</v>
      </c>
      <c r="AC4" s="3" t="s">
        <v>13</v>
      </c>
      <c r="AD4" s="3" t="s">
        <v>14</v>
      </c>
      <c r="AE4" s="3"/>
      <c r="AF4" s="3"/>
      <c r="AG4" s="346"/>
      <c r="AH4" s="3" t="s">
        <v>15</v>
      </c>
      <c r="AI4" s="9" t="s">
        <v>7</v>
      </c>
      <c r="AJ4" s="16"/>
    </row>
    <row r="5" spans="1:36" s="102" customFormat="1" ht="15.6" customHeight="1" x14ac:dyDescent="0.2">
      <c r="A5" s="370"/>
      <c r="B5" s="3" t="s">
        <v>8</v>
      </c>
      <c r="C5" s="3" t="s">
        <v>16</v>
      </c>
      <c r="D5" s="3" t="s">
        <v>17</v>
      </c>
      <c r="E5" s="353" t="s">
        <v>8</v>
      </c>
      <c r="F5" s="9" t="s">
        <v>18</v>
      </c>
      <c r="G5" s="116" t="s">
        <v>21</v>
      </c>
      <c r="H5" s="116" t="s">
        <v>53</v>
      </c>
      <c r="I5" s="116" t="s">
        <v>114</v>
      </c>
      <c r="J5" s="9" t="s">
        <v>22</v>
      </c>
      <c r="K5" s="3" t="s">
        <v>457</v>
      </c>
      <c r="L5" s="3" t="s">
        <v>458</v>
      </c>
      <c r="M5" s="3" t="s">
        <v>259</v>
      </c>
      <c r="N5" s="353" t="s">
        <v>259</v>
      </c>
      <c r="O5" s="353" t="s">
        <v>23</v>
      </c>
      <c r="P5" s="3" t="s">
        <v>24</v>
      </c>
      <c r="Q5" s="9" t="s">
        <v>24</v>
      </c>
      <c r="R5" s="116" t="s">
        <v>24</v>
      </c>
      <c r="S5" s="9" t="s">
        <v>111</v>
      </c>
      <c r="T5" s="3" t="s">
        <v>255</v>
      </c>
      <c r="U5" s="3" t="s">
        <v>26</v>
      </c>
      <c r="V5" s="3" t="s">
        <v>27</v>
      </c>
      <c r="W5" s="3" t="s">
        <v>28</v>
      </c>
      <c r="X5" s="3" t="s">
        <v>137</v>
      </c>
      <c r="Y5" s="3" t="s">
        <v>251</v>
      </c>
      <c r="Z5" s="3" t="s">
        <v>254</v>
      </c>
      <c r="AA5" s="3" t="s">
        <v>29</v>
      </c>
      <c r="AB5" s="3" t="s">
        <v>30</v>
      </c>
      <c r="AC5" s="3" t="s">
        <v>187</v>
      </c>
      <c r="AD5" s="3" t="s">
        <v>31</v>
      </c>
      <c r="AE5" s="3" t="s">
        <v>32</v>
      </c>
      <c r="AF5" s="3" t="s">
        <v>33</v>
      </c>
      <c r="AG5" s="353" t="s">
        <v>16</v>
      </c>
      <c r="AH5" s="3" t="s">
        <v>35</v>
      </c>
      <c r="AI5" s="9" t="s">
        <v>18</v>
      </c>
      <c r="AJ5" s="16"/>
    </row>
    <row r="6" spans="1:36" s="102" customFormat="1" ht="15.6" customHeight="1" thickBot="1" x14ac:dyDescent="0.25">
      <c r="A6" s="391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10"/>
      <c r="H6" s="10"/>
      <c r="I6" s="10"/>
      <c r="J6" s="11"/>
      <c r="K6" s="356" t="s">
        <v>459</v>
      </c>
      <c r="L6" s="356"/>
      <c r="M6" s="356" t="s">
        <v>235</v>
      </c>
      <c r="N6" s="357" t="s">
        <v>235</v>
      </c>
      <c r="O6" s="360"/>
      <c r="P6" s="356" t="s">
        <v>460</v>
      </c>
      <c r="Q6" s="112" t="s">
        <v>263</v>
      </c>
      <c r="R6" s="10" t="s">
        <v>109</v>
      </c>
      <c r="S6" s="11" t="s">
        <v>112</v>
      </c>
      <c r="T6" s="356" t="s">
        <v>256</v>
      </c>
      <c r="U6" s="356" t="s">
        <v>43</v>
      </c>
      <c r="V6" s="356"/>
      <c r="W6" s="356" t="s">
        <v>44</v>
      </c>
      <c r="X6" s="356" t="s">
        <v>30</v>
      </c>
      <c r="Y6" s="356" t="s">
        <v>30</v>
      </c>
      <c r="Z6" s="356" t="s">
        <v>186</v>
      </c>
      <c r="AA6" s="356" t="s">
        <v>15</v>
      </c>
      <c r="AB6" s="356" t="s">
        <v>45</v>
      </c>
      <c r="AC6" s="356" t="s">
        <v>46</v>
      </c>
      <c r="AD6" s="356" t="s">
        <v>47</v>
      </c>
      <c r="AE6" s="356" t="s">
        <v>48</v>
      </c>
      <c r="AF6" s="356" t="s">
        <v>15</v>
      </c>
      <c r="AG6" s="357" t="s">
        <v>30</v>
      </c>
      <c r="AH6" s="356" t="s">
        <v>49</v>
      </c>
      <c r="AI6" s="11" t="s">
        <v>50</v>
      </c>
      <c r="AJ6" s="392"/>
    </row>
    <row r="7" spans="1:36" s="22" customFormat="1" ht="14.45" customHeight="1" thickTop="1" x14ac:dyDescent="0.2">
      <c r="A7" s="323"/>
      <c r="B7" s="324">
        <f t="shared" ref="B7:G7" si="0">B42</f>
        <v>0</v>
      </c>
      <c r="C7" s="324">
        <f t="shared" si="0"/>
        <v>0</v>
      </c>
      <c r="D7" s="324">
        <f t="shared" si="0"/>
        <v>0</v>
      </c>
      <c r="E7" s="324">
        <f t="shared" si="0"/>
        <v>0</v>
      </c>
      <c r="F7" s="325">
        <f t="shared" si="0"/>
        <v>0</v>
      </c>
      <c r="G7" s="326">
        <f t="shared" si="0"/>
        <v>0</v>
      </c>
      <c r="H7" s="327">
        <f>SUM(B7:F7)-G7</f>
        <v>0</v>
      </c>
      <c r="I7" s="327">
        <f>SUM(S7-AJ7)</f>
        <v>0</v>
      </c>
      <c r="J7" s="328">
        <f>J42</f>
        <v>0</v>
      </c>
      <c r="K7" s="324">
        <f t="shared" ref="K7:Q7" si="1">K42</f>
        <v>0</v>
      </c>
      <c r="L7" s="324">
        <f t="shared" si="1"/>
        <v>0</v>
      </c>
      <c r="M7" s="324">
        <f t="shared" si="1"/>
        <v>0</v>
      </c>
      <c r="N7" s="324">
        <f t="shared" si="1"/>
        <v>0</v>
      </c>
      <c r="O7" s="324">
        <f t="shared" si="1"/>
        <v>0</v>
      </c>
      <c r="P7" s="324">
        <f t="shared" si="1"/>
        <v>0</v>
      </c>
      <c r="Q7" s="325">
        <f t="shared" si="1"/>
        <v>0</v>
      </c>
      <c r="R7" s="329">
        <f>SUM(K7:Q7)</f>
        <v>0</v>
      </c>
      <c r="S7" s="330">
        <f>SUM(J7:Q7)</f>
        <v>0</v>
      </c>
      <c r="T7" s="324">
        <f>T42</f>
        <v>0</v>
      </c>
      <c r="U7" s="324">
        <f t="shared" ref="U7:AI7" si="2">U42</f>
        <v>0</v>
      </c>
      <c r="V7" s="324">
        <f t="shared" si="2"/>
        <v>0</v>
      </c>
      <c r="W7" s="324">
        <f t="shared" si="2"/>
        <v>0</v>
      </c>
      <c r="X7" s="324">
        <f t="shared" si="2"/>
        <v>0</v>
      </c>
      <c r="Y7" s="324">
        <f t="shared" si="2"/>
        <v>0</v>
      </c>
      <c r="Z7" s="324">
        <f t="shared" si="2"/>
        <v>0</v>
      </c>
      <c r="AA7" s="324">
        <f t="shared" si="2"/>
        <v>0</v>
      </c>
      <c r="AB7" s="324">
        <f t="shared" si="2"/>
        <v>0</v>
      </c>
      <c r="AC7" s="324">
        <f t="shared" si="2"/>
        <v>0</v>
      </c>
      <c r="AD7" s="324">
        <f t="shared" si="2"/>
        <v>0</v>
      </c>
      <c r="AE7" s="324">
        <f t="shared" si="2"/>
        <v>0</v>
      </c>
      <c r="AF7" s="324">
        <f t="shared" si="2"/>
        <v>0</v>
      </c>
      <c r="AG7" s="324">
        <f t="shared" si="2"/>
        <v>0</v>
      </c>
      <c r="AH7" s="324">
        <f t="shared" si="2"/>
        <v>0</v>
      </c>
      <c r="AI7" s="325">
        <f t="shared" si="2"/>
        <v>0</v>
      </c>
      <c r="AJ7" s="305">
        <f>SUM(T7:AI7)</f>
        <v>0</v>
      </c>
    </row>
    <row r="8" spans="1:36" s="115" customFormat="1" ht="14.45" customHeight="1" x14ac:dyDescent="0.2">
      <c r="A8" s="316" t="s">
        <v>116</v>
      </c>
      <c r="B8" s="316" t="s">
        <v>415</v>
      </c>
      <c r="C8" s="317">
        <f>JANUARY!E11</f>
        <v>0</v>
      </c>
      <c r="D8" s="318">
        <f>JANUARY!J21</f>
        <v>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18" customFormat="1" ht="14.45" customHeight="1" x14ac:dyDescent="0.2">
      <c r="A9" s="319" t="s">
        <v>117</v>
      </c>
      <c r="B9" s="320" t="s">
        <v>416</v>
      </c>
      <c r="C9" s="321">
        <f>JANUARY!E11</f>
        <v>0</v>
      </c>
      <c r="D9" s="322">
        <f>DECEMBER!J55</f>
        <v>0</v>
      </c>
      <c r="E9" s="16"/>
      <c r="F9" s="16"/>
      <c r="G9" s="23"/>
      <c r="H9" s="16"/>
      <c r="I9" s="16"/>
      <c r="J9" s="23"/>
      <c r="K9" s="23"/>
      <c r="L9" s="16"/>
      <c r="M9" s="16"/>
      <c r="N9" s="16"/>
      <c r="O9" s="16"/>
      <c r="P9" s="16"/>
      <c r="Q9" s="16"/>
      <c r="R9" s="23"/>
      <c r="S9" s="23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s="18" customFormat="1" ht="14.45" customHeight="1" x14ac:dyDescent="0.2">
      <c r="A10" s="16"/>
      <c r="B10" s="16"/>
      <c r="C10" s="16"/>
      <c r="D10" s="16"/>
      <c r="E10" s="16"/>
      <c r="F10" s="16"/>
      <c r="G10" s="24"/>
      <c r="H10" s="25"/>
      <c r="I10" s="25"/>
      <c r="J10" s="23"/>
      <c r="K10" s="23"/>
      <c r="L10" s="16"/>
      <c r="M10" s="16"/>
      <c r="N10" s="16"/>
      <c r="O10" s="16"/>
      <c r="P10" s="16"/>
      <c r="Q10" s="16"/>
      <c r="R10" s="23"/>
      <c r="S10" s="23"/>
      <c r="T10" s="16"/>
      <c r="U10" s="16"/>
      <c r="V10" s="16"/>
      <c r="W10" s="16"/>
      <c r="X10" s="16"/>
      <c r="Y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s="18" customFormat="1" ht="14.45" customHeight="1" x14ac:dyDescent="0.2">
      <c r="A11" s="16"/>
      <c r="B11" s="1" t="s">
        <v>194</v>
      </c>
      <c r="C11" s="26">
        <f>JANUARY!$E$11</f>
        <v>0</v>
      </c>
      <c r="D11" s="16"/>
      <c r="E11" s="16"/>
      <c r="F11" s="16"/>
      <c r="G11" s="555" t="str">
        <f>JANUARY!G10</f>
        <v>UNITED STEELWORKERS - LOCAL UNION</v>
      </c>
      <c r="H11" s="555"/>
      <c r="I11" s="555"/>
      <c r="J11" s="555"/>
      <c r="K11" s="555"/>
      <c r="L11" s="16"/>
      <c r="M11" s="16"/>
      <c r="N11" s="16"/>
      <c r="O11" s="16"/>
      <c r="P11" s="16"/>
      <c r="Q11" s="16"/>
      <c r="R11" s="23"/>
      <c r="S11" s="23"/>
      <c r="T11" s="16"/>
      <c r="U11" s="16"/>
      <c r="V11" s="16"/>
      <c r="W11" s="16"/>
      <c r="X11" s="16"/>
      <c r="Y11" s="16"/>
      <c r="Z11" s="25" t="s">
        <v>399</v>
      </c>
      <c r="AA11" s="16"/>
      <c r="AB11" s="16"/>
      <c r="AC11" s="16"/>
      <c r="AD11" s="16"/>
      <c r="AE11" s="16"/>
      <c r="AF11" s="16"/>
      <c r="AG11" s="16"/>
      <c r="AH11" s="287" t="s">
        <v>194</v>
      </c>
      <c r="AI11" s="26">
        <f>JANUARY!$E$11</f>
        <v>0</v>
      </c>
      <c r="AJ11" s="16"/>
    </row>
    <row r="12" spans="1:36" s="18" customFormat="1" ht="14.45" customHeight="1" x14ac:dyDescent="0.2">
      <c r="A12" s="16"/>
      <c r="B12" s="27"/>
      <c r="C12" s="268"/>
      <c r="D12" s="16"/>
      <c r="E12" s="16"/>
      <c r="F12" s="16"/>
      <c r="G12" s="23"/>
      <c r="H12" s="16"/>
      <c r="I12" s="16"/>
      <c r="J12" s="415" t="s">
        <v>53</v>
      </c>
      <c r="K12" s="28"/>
      <c r="L12" s="16"/>
      <c r="M12" s="16"/>
      <c r="N12" s="16"/>
      <c r="O12" s="27"/>
      <c r="P12" s="16"/>
      <c r="Q12" s="27"/>
      <c r="R12" s="23"/>
      <c r="S12" s="23"/>
      <c r="T12" s="16"/>
      <c r="U12" s="16"/>
      <c r="V12" s="16"/>
      <c r="W12" s="16"/>
      <c r="X12" s="16"/>
      <c r="Y12" s="16"/>
      <c r="Z12" s="16"/>
      <c r="AA12" s="422" t="s">
        <v>54</v>
      </c>
      <c r="AB12" s="16"/>
      <c r="AC12" s="16"/>
      <c r="AD12" s="16"/>
      <c r="AE12" s="16"/>
      <c r="AF12" s="16"/>
      <c r="AG12" s="16"/>
      <c r="AH12" s="16"/>
      <c r="AI12" s="27"/>
      <c r="AJ12" s="267"/>
    </row>
    <row r="13" spans="1:36" s="18" customFormat="1" ht="14.45" customHeight="1" x14ac:dyDescent="0.2">
      <c r="A13" s="16"/>
      <c r="B13" s="16"/>
      <c r="C13" s="16"/>
      <c r="D13" s="16"/>
      <c r="E13" s="16"/>
      <c r="F13" s="16"/>
      <c r="G13" s="23"/>
      <c r="H13" s="16"/>
      <c r="I13" s="16"/>
      <c r="J13" s="30"/>
      <c r="K13" s="30"/>
      <c r="L13" s="16"/>
      <c r="M13" s="16"/>
      <c r="N13" s="16"/>
      <c r="O13" s="16"/>
      <c r="P13" s="16"/>
      <c r="Q13" s="16"/>
      <c r="R13" s="23"/>
      <c r="S13" s="23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8" customFormat="1" ht="14.45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  <c r="AE14" s="31"/>
      <c r="AF14" s="31"/>
      <c r="AG14" s="31"/>
      <c r="AH14" s="31"/>
      <c r="AI14" s="31"/>
      <c r="AJ14" s="31"/>
    </row>
    <row r="15" spans="1:36" s="18" customFormat="1" ht="15.6" customHeight="1" x14ac:dyDescent="0.2">
      <c r="A15" s="33"/>
      <c r="B15" s="25"/>
      <c r="C15" s="25" t="s">
        <v>55</v>
      </c>
      <c r="D15" s="25"/>
      <c r="E15" s="25"/>
      <c r="F15" s="416"/>
      <c r="G15" s="526" t="s">
        <v>468</v>
      </c>
      <c r="H15" s="527"/>
      <c r="I15" s="527"/>
      <c r="J15" s="528"/>
      <c r="K15" s="25"/>
      <c r="L15" s="25"/>
      <c r="M15" s="25"/>
      <c r="N15" s="415" t="s">
        <v>57</v>
      </c>
      <c r="O15" s="25"/>
      <c r="P15" s="25"/>
      <c r="Q15" s="344"/>
      <c r="R15" s="24"/>
      <c r="S15" s="34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344"/>
      <c r="AJ15" s="16"/>
    </row>
    <row r="16" spans="1:36" s="18" customFormat="1" ht="15.6" customHeight="1" x14ac:dyDescent="0.2">
      <c r="A16" s="33"/>
      <c r="B16" s="25"/>
      <c r="C16" s="25"/>
      <c r="D16" s="25"/>
      <c r="E16" s="25"/>
      <c r="F16" s="416"/>
      <c r="G16" s="24"/>
      <c r="H16" s="25"/>
      <c r="I16" s="25"/>
      <c r="J16" s="344"/>
      <c r="K16" s="25"/>
      <c r="L16" s="25"/>
      <c r="M16" s="25"/>
      <c r="N16" s="25"/>
      <c r="O16" s="25"/>
      <c r="P16" s="25"/>
      <c r="Q16" s="344"/>
      <c r="R16" s="24"/>
      <c r="S16" s="34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344"/>
      <c r="AJ16" s="16"/>
    </row>
    <row r="17" spans="1:36" s="18" customFormat="1" ht="15.6" customHeight="1" thickBot="1" x14ac:dyDescent="0.25">
      <c r="A17" s="36"/>
      <c r="B17" s="417">
        <v>1</v>
      </c>
      <c r="C17" s="417">
        <v>2</v>
      </c>
      <c r="D17" s="417">
        <v>3</v>
      </c>
      <c r="E17" s="417">
        <v>4</v>
      </c>
      <c r="F17" s="418">
        <v>5</v>
      </c>
      <c r="G17" s="417">
        <v>9</v>
      </c>
      <c r="H17" s="417"/>
      <c r="I17" s="417"/>
      <c r="J17" s="419">
        <v>10</v>
      </c>
      <c r="K17" s="417">
        <v>11</v>
      </c>
      <c r="L17" s="417" t="s">
        <v>1</v>
      </c>
      <c r="M17" s="417">
        <v>12</v>
      </c>
      <c r="N17" s="417">
        <v>13</v>
      </c>
      <c r="O17" s="417">
        <v>14</v>
      </c>
      <c r="P17" s="417">
        <v>15</v>
      </c>
      <c r="Q17" s="419" t="s">
        <v>2</v>
      </c>
      <c r="R17" s="420"/>
      <c r="S17" s="421"/>
      <c r="T17" s="417">
        <v>16</v>
      </c>
      <c r="U17" s="417">
        <v>17</v>
      </c>
      <c r="V17" s="417">
        <v>18</v>
      </c>
      <c r="W17" s="417">
        <v>19</v>
      </c>
      <c r="X17" s="417">
        <v>20</v>
      </c>
      <c r="Y17" s="417" t="s">
        <v>3</v>
      </c>
      <c r="Z17" s="417">
        <v>21</v>
      </c>
      <c r="AA17" s="417">
        <v>22</v>
      </c>
      <c r="AB17" s="417">
        <v>23</v>
      </c>
      <c r="AC17" s="417">
        <v>24</v>
      </c>
      <c r="AD17" s="417">
        <v>25</v>
      </c>
      <c r="AE17" s="417">
        <v>26</v>
      </c>
      <c r="AF17" s="417">
        <v>27</v>
      </c>
      <c r="AG17" s="417">
        <v>28</v>
      </c>
      <c r="AH17" s="417">
        <v>30</v>
      </c>
      <c r="AI17" s="419">
        <v>31</v>
      </c>
      <c r="AJ17" s="19"/>
    </row>
    <row r="18" spans="1:36" s="126" customFormat="1" ht="15.6" customHeight="1" thickTop="1" x14ac:dyDescent="0.2">
      <c r="A18" s="351"/>
      <c r="B18" s="3" t="s">
        <v>4</v>
      </c>
      <c r="C18" s="345"/>
      <c r="D18" s="3" t="s">
        <v>5</v>
      </c>
      <c r="E18" s="346" t="s">
        <v>6</v>
      </c>
      <c r="F18" s="9" t="s">
        <v>7</v>
      </c>
      <c r="G18" s="390"/>
      <c r="H18" s="7" t="s">
        <v>113</v>
      </c>
      <c r="I18" s="7" t="s">
        <v>113</v>
      </c>
      <c r="J18" s="9"/>
      <c r="K18" s="3" t="s">
        <v>454</v>
      </c>
      <c r="L18" s="3"/>
      <c r="M18" s="3" t="s">
        <v>234</v>
      </c>
      <c r="N18" s="346" t="s">
        <v>455</v>
      </c>
      <c r="O18" s="349"/>
      <c r="P18" s="3" t="s">
        <v>8</v>
      </c>
      <c r="Q18" s="9" t="s">
        <v>8</v>
      </c>
      <c r="R18" s="116" t="s">
        <v>108</v>
      </c>
      <c r="S18" s="9" t="s">
        <v>110</v>
      </c>
      <c r="T18" s="523" t="s">
        <v>9</v>
      </c>
      <c r="U18" s="524"/>
      <c r="V18" s="524"/>
      <c r="W18" s="524"/>
      <c r="X18" s="525"/>
      <c r="Y18" s="3" t="s">
        <v>10</v>
      </c>
      <c r="Z18" s="3" t="s">
        <v>11</v>
      </c>
      <c r="AA18" s="345"/>
      <c r="AB18" s="3" t="s">
        <v>12</v>
      </c>
      <c r="AC18" s="3" t="s">
        <v>13</v>
      </c>
      <c r="AD18" s="3" t="s">
        <v>14</v>
      </c>
      <c r="AE18" s="3"/>
      <c r="AF18" s="3"/>
      <c r="AG18" s="346"/>
      <c r="AH18" s="3" t="s">
        <v>15</v>
      </c>
      <c r="AI18" s="9" t="s">
        <v>7</v>
      </c>
      <c r="AJ18" s="25"/>
    </row>
    <row r="19" spans="1:36" s="126" customFormat="1" ht="15.6" customHeight="1" x14ac:dyDescent="0.2">
      <c r="A19" s="351"/>
      <c r="B19" s="3" t="s">
        <v>8</v>
      </c>
      <c r="C19" s="3" t="s">
        <v>16</v>
      </c>
      <c r="D19" s="3" t="s">
        <v>17</v>
      </c>
      <c r="E19" s="353" t="s">
        <v>8</v>
      </c>
      <c r="F19" s="9" t="s">
        <v>18</v>
      </c>
      <c r="G19" s="116" t="s">
        <v>21</v>
      </c>
      <c r="H19" s="116" t="s">
        <v>53</v>
      </c>
      <c r="I19" s="116" t="s">
        <v>114</v>
      </c>
      <c r="J19" s="9" t="s">
        <v>22</v>
      </c>
      <c r="K19" s="3" t="s">
        <v>457</v>
      </c>
      <c r="L19" s="3" t="s">
        <v>458</v>
      </c>
      <c r="M19" s="3" t="s">
        <v>259</v>
      </c>
      <c r="N19" s="353" t="s">
        <v>259</v>
      </c>
      <c r="O19" s="353" t="s">
        <v>23</v>
      </c>
      <c r="P19" s="3" t="s">
        <v>24</v>
      </c>
      <c r="Q19" s="9" t="s">
        <v>24</v>
      </c>
      <c r="R19" s="116" t="s">
        <v>24</v>
      </c>
      <c r="S19" s="9" t="s">
        <v>111</v>
      </c>
      <c r="T19" s="3" t="s">
        <v>255</v>
      </c>
      <c r="U19" s="3" t="s">
        <v>26</v>
      </c>
      <c r="V19" s="3" t="s">
        <v>27</v>
      </c>
      <c r="W19" s="3" t="s">
        <v>28</v>
      </c>
      <c r="X19" s="3" t="s">
        <v>137</v>
      </c>
      <c r="Y19" s="3" t="s">
        <v>251</v>
      </c>
      <c r="Z19" s="3" t="s">
        <v>254</v>
      </c>
      <c r="AA19" s="3" t="s">
        <v>29</v>
      </c>
      <c r="AB19" s="3" t="s">
        <v>30</v>
      </c>
      <c r="AC19" s="3" t="s">
        <v>187</v>
      </c>
      <c r="AD19" s="3" t="s">
        <v>31</v>
      </c>
      <c r="AE19" s="3" t="s">
        <v>32</v>
      </c>
      <c r="AF19" s="3" t="s">
        <v>33</v>
      </c>
      <c r="AG19" s="353" t="s">
        <v>16</v>
      </c>
      <c r="AH19" s="3" t="s">
        <v>35</v>
      </c>
      <c r="AI19" s="9" t="s">
        <v>18</v>
      </c>
      <c r="AJ19" s="25"/>
    </row>
    <row r="20" spans="1:36" s="126" customFormat="1" ht="15.6" customHeight="1" thickBot="1" x14ac:dyDescent="0.25">
      <c r="A20" s="393"/>
      <c r="B20" s="356" t="s">
        <v>36</v>
      </c>
      <c r="C20" s="356" t="s">
        <v>37</v>
      </c>
      <c r="D20" s="356" t="s">
        <v>38</v>
      </c>
      <c r="E20" s="357" t="s">
        <v>39</v>
      </c>
      <c r="F20" s="11" t="s">
        <v>40</v>
      </c>
      <c r="G20" s="10"/>
      <c r="H20" s="10"/>
      <c r="I20" s="10"/>
      <c r="J20" s="11"/>
      <c r="K20" s="356" t="s">
        <v>459</v>
      </c>
      <c r="L20" s="356"/>
      <c r="M20" s="356" t="s">
        <v>235</v>
      </c>
      <c r="N20" s="357" t="s">
        <v>235</v>
      </c>
      <c r="O20" s="360"/>
      <c r="P20" s="356" t="s">
        <v>460</v>
      </c>
      <c r="Q20" s="112" t="s">
        <v>263</v>
      </c>
      <c r="R20" s="10" t="s">
        <v>109</v>
      </c>
      <c r="S20" s="11" t="s">
        <v>112</v>
      </c>
      <c r="T20" s="356" t="s">
        <v>256</v>
      </c>
      <c r="U20" s="356" t="s">
        <v>43</v>
      </c>
      <c r="V20" s="356"/>
      <c r="W20" s="356" t="s">
        <v>44</v>
      </c>
      <c r="X20" s="356" t="s">
        <v>30</v>
      </c>
      <c r="Y20" s="356" t="s">
        <v>30</v>
      </c>
      <c r="Z20" s="356" t="s">
        <v>186</v>
      </c>
      <c r="AA20" s="356" t="s">
        <v>15</v>
      </c>
      <c r="AB20" s="356" t="s">
        <v>45</v>
      </c>
      <c r="AC20" s="356" t="s">
        <v>46</v>
      </c>
      <c r="AD20" s="356" t="s">
        <v>47</v>
      </c>
      <c r="AE20" s="356" t="s">
        <v>48</v>
      </c>
      <c r="AF20" s="356" t="s">
        <v>15</v>
      </c>
      <c r="AG20" s="357" t="s">
        <v>30</v>
      </c>
      <c r="AH20" s="356" t="s">
        <v>49</v>
      </c>
      <c r="AI20" s="11" t="s">
        <v>50</v>
      </c>
      <c r="AJ20" s="394"/>
    </row>
    <row r="21" spans="1:36" s="115" customFormat="1" ht="14.45" customHeight="1" thickTop="1" x14ac:dyDescent="0.2">
      <c r="A21" s="30"/>
      <c r="B21" s="30"/>
      <c r="C21" s="30"/>
      <c r="D21" s="30"/>
      <c r="E21" s="113"/>
      <c r="F21" s="113"/>
      <c r="G21" s="42"/>
      <c r="H21" s="42"/>
      <c r="I21" s="42"/>
      <c r="J21" s="42"/>
      <c r="K21" s="42"/>
      <c r="L21" s="114"/>
      <c r="M21" s="114"/>
      <c r="N21" s="114"/>
      <c r="O21" s="114"/>
      <c r="P21" s="114"/>
      <c r="Q21" s="114"/>
      <c r="R21" s="113"/>
      <c r="S21" s="113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</row>
    <row r="22" spans="1:36" s="22" customFormat="1" ht="14.45" customHeight="1" x14ac:dyDescent="0.2">
      <c r="A22" s="43" t="s">
        <v>91</v>
      </c>
      <c r="B22" s="289">
        <f>JANUARY!B53</f>
        <v>0</v>
      </c>
      <c r="C22" s="289">
        <f>JANUARY!C53</f>
        <v>0</v>
      </c>
      <c r="D22" s="289">
        <f>JANUARY!D53</f>
        <v>0</v>
      </c>
      <c r="E22" s="289">
        <f>JANUARY!E53</f>
        <v>0</v>
      </c>
      <c r="F22" s="290">
        <f>JANUARY!F53</f>
        <v>0</v>
      </c>
      <c r="G22" s="244">
        <f>JANUARY!J53-JANUARY!J21</f>
        <v>0</v>
      </c>
      <c r="H22" s="244">
        <f>SUM(B22:F22)-G22</f>
        <v>0</v>
      </c>
      <c r="I22" s="244">
        <f>SUM(S22-AJ22)</f>
        <v>0</v>
      </c>
      <c r="J22" s="246">
        <f>JANUARY!K53</f>
        <v>0</v>
      </c>
      <c r="K22" s="243">
        <f>JANUARY!L53</f>
        <v>0</v>
      </c>
      <c r="L22" s="243">
        <f>JANUARY!M53</f>
        <v>0</v>
      </c>
      <c r="M22" s="243">
        <f>JANUARY!N53</f>
        <v>0</v>
      </c>
      <c r="N22" s="243">
        <f>JANUARY!O53</f>
        <v>0</v>
      </c>
      <c r="O22" s="243">
        <f>JANUARY!P53</f>
        <v>0</v>
      </c>
      <c r="P22" s="243">
        <f>JANUARY!Q53</f>
        <v>0</v>
      </c>
      <c r="Q22" s="291">
        <f>JANUARY!R53</f>
        <v>0</v>
      </c>
      <c r="R22" s="292">
        <f>SUM(K22:Q22)</f>
        <v>0</v>
      </c>
      <c r="S22" s="293">
        <f>SUM(J22:Q22)</f>
        <v>0</v>
      </c>
      <c r="T22" s="243">
        <f>JANUARY!U53</f>
        <v>0</v>
      </c>
      <c r="U22" s="243">
        <f>JANUARY!V53</f>
        <v>0</v>
      </c>
      <c r="V22" s="243">
        <f>JANUARY!W53</f>
        <v>0</v>
      </c>
      <c r="W22" s="243">
        <f>JANUARY!X53</f>
        <v>0</v>
      </c>
      <c r="X22" s="243">
        <f>JANUARY!Y53</f>
        <v>0</v>
      </c>
      <c r="Y22" s="243">
        <f>JANUARY!Z53</f>
        <v>0</v>
      </c>
      <c r="Z22" s="243">
        <f>JANUARY!AA53</f>
        <v>0</v>
      </c>
      <c r="AA22" s="243">
        <f>JANUARY!AB53</f>
        <v>0</v>
      </c>
      <c r="AB22" s="243">
        <f>JANUARY!AC53</f>
        <v>0</v>
      </c>
      <c r="AC22" s="243">
        <f>JANUARY!AD53</f>
        <v>0</v>
      </c>
      <c r="AD22" s="243">
        <f>JANUARY!AE53</f>
        <v>0</v>
      </c>
      <c r="AE22" s="243">
        <f>JANUARY!AF53</f>
        <v>0</v>
      </c>
      <c r="AF22" s="243">
        <f>JANUARY!AG53</f>
        <v>0</v>
      </c>
      <c r="AG22" s="243">
        <f>JANUARY!AH53</f>
        <v>0</v>
      </c>
      <c r="AH22" s="243">
        <f>JANUARY!AJ53</f>
        <v>0</v>
      </c>
      <c r="AI22" s="294">
        <f>JANUARY!AK53</f>
        <v>0</v>
      </c>
      <c r="AJ22" s="292">
        <f>SUM(T22:AI22)</f>
        <v>0</v>
      </c>
    </row>
    <row r="23" spans="1:36" s="22" customFormat="1" ht="14.45" customHeight="1" x14ac:dyDescent="0.2">
      <c r="A23" s="43" t="s">
        <v>92</v>
      </c>
      <c r="B23" s="243">
        <f>FEBRUARY!B53</f>
        <v>0</v>
      </c>
      <c r="C23" s="243">
        <f>FEBRUARY!C53</f>
        <v>0</v>
      </c>
      <c r="D23" s="243">
        <f>FEBRUARY!D53</f>
        <v>0</v>
      </c>
      <c r="E23" s="243">
        <f>FEBRUARY!E53</f>
        <v>0</v>
      </c>
      <c r="F23" s="256">
        <f>FEBRUARY!F53</f>
        <v>0</v>
      </c>
      <c r="G23" s="244">
        <f>FEBRUARY!J53-FEBRUARY!J21</f>
        <v>0</v>
      </c>
      <c r="H23" s="244">
        <f t="shared" ref="H23:H40" si="3">SUM(B23:F23)-G23</f>
        <v>0</v>
      </c>
      <c r="I23" s="244">
        <f t="shared" ref="I23:I42" si="4">SUM(S23-AJ23)</f>
        <v>0</v>
      </c>
      <c r="J23" s="246">
        <f>FEBRUARY!K53</f>
        <v>0</v>
      </c>
      <c r="K23" s="243">
        <f>FEBRUARY!L53</f>
        <v>0</v>
      </c>
      <c r="L23" s="243">
        <f>FEBRUARY!M53</f>
        <v>0</v>
      </c>
      <c r="M23" s="243">
        <f>FEBRUARY!N53</f>
        <v>0</v>
      </c>
      <c r="N23" s="243">
        <f>FEBRUARY!O53</f>
        <v>0</v>
      </c>
      <c r="O23" s="243">
        <f>FEBRUARY!P53</f>
        <v>0</v>
      </c>
      <c r="P23" s="243">
        <f>FEBRUARY!Q53</f>
        <v>0</v>
      </c>
      <c r="Q23" s="291">
        <f>FEBRUARY!R53</f>
        <v>0</v>
      </c>
      <c r="R23" s="292">
        <f t="shared" ref="R23:R39" si="5">SUM(K23:Q23)</f>
        <v>0</v>
      </c>
      <c r="S23" s="293">
        <f t="shared" ref="S23:S39" si="6">SUM(J23:Q23)</f>
        <v>0</v>
      </c>
      <c r="T23" s="243">
        <f>FEBRUARY!U53</f>
        <v>0</v>
      </c>
      <c r="U23" s="243">
        <f>FEBRUARY!V53</f>
        <v>0</v>
      </c>
      <c r="V23" s="243">
        <f>FEBRUARY!W53</f>
        <v>0</v>
      </c>
      <c r="W23" s="243">
        <f>FEBRUARY!X53</f>
        <v>0</v>
      </c>
      <c r="X23" s="243">
        <f>FEBRUARY!Y53</f>
        <v>0</v>
      </c>
      <c r="Y23" s="243">
        <f>FEBRUARY!Z53</f>
        <v>0</v>
      </c>
      <c r="Z23" s="243">
        <f>FEBRUARY!AA53</f>
        <v>0</v>
      </c>
      <c r="AA23" s="243">
        <f>FEBRUARY!AB53</f>
        <v>0</v>
      </c>
      <c r="AB23" s="243">
        <f>FEBRUARY!AC53</f>
        <v>0</v>
      </c>
      <c r="AC23" s="243">
        <f>FEBRUARY!AD53</f>
        <v>0</v>
      </c>
      <c r="AD23" s="243">
        <f>FEBRUARY!AE53</f>
        <v>0</v>
      </c>
      <c r="AE23" s="243">
        <f>FEBRUARY!AF53</f>
        <v>0</v>
      </c>
      <c r="AF23" s="243">
        <f>FEBRUARY!AG53</f>
        <v>0</v>
      </c>
      <c r="AG23" s="243">
        <f>FEBRUARY!AH53</f>
        <v>0</v>
      </c>
      <c r="AH23" s="243">
        <f>FEBRUARY!AJ53</f>
        <v>0</v>
      </c>
      <c r="AI23" s="256">
        <f>FEBRUARY!AK53</f>
        <v>0</v>
      </c>
      <c r="AJ23" s="292">
        <f t="shared" ref="AJ23:AJ42" si="7">SUM(T23:AI23)</f>
        <v>0</v>
      </c>
    </row>
    <row r="24" spans="1:36" s="22" customFormat="1" ht="14.45" customHeight="1" x14ac:dyDescent="0.2">
      <c r="A24" s="43" t="s">
        <v>93</v>
      </c>
      <c r="B24" s="243">
        <f>MARCH!B53</f>
        <v>0</v>
      </c>
      <c r="C24" s="243">
        <f>MARCH!C53</f>
        <v>0</v>
      </c>
      <c r="D24" s="243">
        <f>MARCH!D53</f>
        <v>0</v>
      </c>
      <c r="E24" s="243">
        <f>MARCH!E53</f>
        <v>0</v>
      </c>
      <c r="F24" s="256">
        <f>MARCH!F53</f>
        <v>0</v>
      </c>
      <c r="G24" s="244">
        <f>MARCH!J53-MARCH!J21</f>
        <v>0</v>
      </c>
      <c r="H24" s="244">
        <f t="shared" si="3"/>
        <v>0</v>
      </c>
      <c r="I24" s="244">
        <f t="shared" si="4"/>
        <v>0</v>
      </c>
      <c r="J24" s="246">
        <f>MARCH!K53</f>
        <v>0</v>
      </c>
      <c r="K24" s="243">
        <f>MARCH!L53</f>
        <v>0</v>
      </c>
      <c r="L24" s="243">
        <f>MARCH!M53</f>
        <v>0</v>
      </c>
      <c r="M24" s="243">
        <f>MARCH!N53</f>
        <v>0</v>
      </c>
      <c r="N24" s="243">
        <f>MARCH!O53</f>
        <v>0</v>
      </c>
      <c r="O24" s="243">
        <f>MARCH!P53</f>
        <v>0</v>
      </c>
      <c r="P24" s="243">
        <f>MARCH!Q53</f>
        <v>0</v>
      </c>
      <c r="Q24" s="291">
        <f>MARCH!R53</f>
        <v>0</v>
      </c>
      <c r="R24" s="292">
        <f t="shared" si="5"/>
        <v>0</v>
      </c>
      <c r="S24" s="293">
        <f t="shared" si="6"/>
        <v>0</v>
      </c>
      <c r="T24" s="243">
        <f>MARCH!U53</f>
        <v>0</v>
      </c>
      <c r="U24" s="243">
        <f>MARCH!V53</f>
        <v>0</v>
      </c>
      <c r="V24" s="243">
        <f>MARCH!W53</f>
        <v>0</v>
      </c>
      <c r="W24" s="243">
        <f>MARCH!X53</f>
        <v>0</v>
      </c>
      <c r="X24" s="243">
        <f>MARCH!Y53</f>
        <v>0</v>
      </c>
      <c r="Y24" s="243">
        <f>MARCH!Z53</f>
        <v>0</v>
      </c>
      <c r="Z24" s="243">
        <f>MARCH!AA53</f>
        <v>0</v>
      </c>
      <c r="AA24" s="243">
        <f>MARCH!AB53</f>
        <v>0</v>
      </c>
      <c r="AB24" s="243">
        <f>MARCH!AC53</f>
        <v>0</v>
      </c>
      <c r="AC24" s="243">
        <f>MARCH!AD53</f>
        <v>0</v>
      </c>
      <c r="AD24" s="243">
        <f>MARCH!AE53</f>
        <v>0</v>
      </c>
      <c r="AE24" s="243">
        <f>MARCH!AF53</f>
        <v>0</v>
      </c>
      <c r="AF24" s="243">
        <f>MARCH!AG53</f>
        <v>0</v>
      </c>
      <c r="AG24" s="243">
        <f>MARCH!AH53</f>
        <v>0</v>
      </c>
      <c r="AH24" s="243">
        <f>MARCH!AJ53</f>
        <v>0</v>
      </c>
      <c r="AI24" s="256">
        <f>MARCH!AK53</f>
        <v>0</v>
      </c>
      <c r="AJ24" s="292">
        <f t="shared" si="7"/>
        <v>0</v>
      </c>
    </row>
    <row r="25" spans="1:36" s="44" customFormat="1" ht="14.45" customHeight="1" x14ac:dyDescent="0.2">
      <c r="A25" s="43" t="s">
        <v>94</v>
      </c>
      <c r="B25" s="295">
        <f t="shared" ref="B25:G25" si="8">SUM(B22:B24)</f>
        <v>0</v>
      </c>
      <c r="C25" s="295">
        <f t="shared" si="8"/>
        <v>0</v>
      </c>
      <c r="D25" s="295">
        <f t="shared" si="8"/>
        <v>0</v>
      </c>
      <c r="E25" s="296">
        <f t="shared" si="8"/>
        <v>0</v>
      </c>
      <c r="F25" s="297">
        <f t="shared" si="8"/>
        <v>0</v>
      </c>
      <c r="G25" s="296">
        <f t="shared" si="8"/>
        <v>0</v>
      </c>
      <c r="H25" s="296">
        <f t="shared" si="3"/>
        <v>0</v>
      </c>
      <c r="I25" s="296">
        <f t="shared" si="4"/>
        <v>0</v>
      </c>
      <c r="J25" s="298">
        <f>SUM(J22:J24)</f>
        <v>0</v>
      </c>
      <c r="K25" s="295">
        <f t="shared" ref="K25:AI25" si="9">SUM(K22:K24)</f>
        <v>0</v>
      </c>
      <c r="L25" s="299">
        <f t="shared" si="9"/>
        <v>0</v>
      </c>
      <c r="M25" s="299">
        <f t="shared" si="9"/>
        <v>0</v>
      </c>
      <c r="N25" s="299">
        <f t="shared" si="9"/>
        <v>0</v>
      </c>
      <c r="O25" s="299">
        <f t="shared" si="9"/>
        <v>0</v>
      </c>
      <c r="P25" s="299">
        <f t="shared" si="9"/>
        <v>0</v>
      </c>
      <c r="Q25" s="300">
        <f t="shared" si="9"/>
        <v>0</v>
      </c>
      <c r="R25" s="296">
        <f t="shared" si="9"/>
        <v>0</v>
      </c>
      <c r="S25" s="298">
        <f t="shared" si="9"/>
        <v>0</v>
      </c>
      <c r="T25" s="295">
        <f t="shared" si="9"/>
        <v>0</v>
      </c>
      <c r="U25" s="295">
        <f t="shared" si="9"/>
        <v>0</v>
      </c>
      <c r="V25" s="295">
        <f t="shared" si="9"/>
        <v>0</v>
      </c>
      <c r="W25" s="295">
        <f t="shared" si="9"/>
        <v>0</v>
      </c>
      <c r="X25" s="295">
        <f t="shared" si="9"/>
        <v>0</v>
      </c>
      <c r="Y25" s="295">
        <f t="shared" si="9"/>
        <v>0</v>
      </c>
      <c r="Z25" s="295">
        <f t="shared" si="9"/>
        <v>0</v>
      </c>
      <c r="AA25" s="295">
        <f t="shared" si="9"/>
        <v>0</v>
      </c>
      <c r="AB25" s="295">
        <f t="shared" si="9"/>
        <v>0</v>
      </c>
      <c r="AC25" s="295">
        <f t="shared" si="9"/>
        <v>0</v>
      </c>
      <c r="AD25" s="295">
        <f t="shared" si="9"/>
        <v>0</v>
      </c>
      <c r="AE25" s="295">
        <f t="shared" si="9"/>
        <v>0</v>
      </c>
      <c r="AF25" s="295">
        <f t="shared" si="9"/>
        <v>0</v>
      </c>
      <c r="AG25" s="295">
        <f t="shared" si="9"/>
        <v>0</v>
      </c>
      <c r="AH25" s="295">
        <f t="shared" si="9"/>
        <v>0</v>
      </c>
      <c r="AI25" s="298">
        <f t="shared" si="9"/>
        <v>0</v>
      </c>
      <c r="AJ25" s="301">
        <f t="shared" si="7"/>
        <v>0</v>
      </c>
    </row>
    <row r="26" spans="1:36" s="45" customFormat="1" ht="14.45" customHeight="1" x14ac:dyDescent="0.2">
      <c r="A26" s="21"/>
      <c r="B26" s="244"/>
      <c r="C26" s="244"/>
      <c r="D26" s="244"/>
      <c r="E26" s="244"/>
      <c r="F26" s="244"/>
      <c r="G26" s="244"/>
      <c r="H26" s="244"/>
      <c r="I26" s="244"/>
      <c r="J26" s="244"/>
      <c r="K26" s="243"/>
      <c r="L26" s="253"/>
      <c r="M26" s="253"/>
      <c r="N26" s="253"/>
      <c r="O26" s="253"/>
      <c r="P26" s="253"/>
      <c r="Q26" s="302"/>
      <c r="R26" s="292"/>
      <c r="S26" s="292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92"/>
    </row>
    <row r="27" spans="1:36" s="22" customFormat="1" ht="14.45" customHeight="1" x14ac:dyDescent="0.2">
      <c r="A27" s="423" t="s">
        <v>95</v>
      </c>
      <c r="B27" s="303">
        <f>APRIL!B53</f>
        <v>0</v>
      </c>
      <c r="C27" s="303">
        <f>APRIL!C53</f>
        <v>0</v>
      </c>
      <c r="D27" s="303">
        <f>APRIL!D53</f>
        <v>0</v>
      </c>
      <c r="E27" s="303">
        <f>APRIL!E53</f>
        <v>0</v>
      </c>
      <c r="F27" s="294">
        <f>APRIL!F53</f>
        <v>0</v>
      </c>
      <c r="G27" s="244">
        <f>APRIL!J53-APRIL!J21</f>
        <v>0</v>
      </c>
      <c r="H27" s="244">
        <f t="shared" si="3"/>
        <v>0</v>
      </c>
      <c r="I27" s="244">
        <f t="shared" si="4"/>
        <v>0</v>
      </c>
      <c r="J27" s="246">
        <f>APRIL!K53</f>
        <v>0</v>
      </c>
      <c r="K27" s="243">
        <f>APRIL!L53</f>
        <v>0</v>
      </c>
      <c r="L27" s="243">
        <f>APRIL!M53</f>
        <v>0</v>
      </c>
      <c r="M27" s="243">
        <f>APRIL!N53</f>
        <v>0</v>
      </c>
      <c r="N27" s="243">
        <f>APRIL!O53</f>
        <v>0</v>
      </c>
      <c r="O27" s="243">
        <f>APRIL!P53</f>
        <v>0</v>
      </c>
      <c r="P27" s="243">
        <f>APRIL!Q53</f>
        <v>0</v>
      </c>
      <c r="Q27" s="291">
        <f>APRIL!R53</f>
        <v>0</v>
      </c>
      <c r="R27" s="292">
        <f t="shared" si="5"/>
        <v>0</v>
      </c>
      <c r="S27" s="293">
        <f t="shared" si="6"/>
        <v>0</v>
      </c>
      <c r="T27" s="303">
        <f>APRIL!U53</f>
        <v>0</v>
      </c>
      <c r="U27" s="303">
        <f>APRIL!V53</f>
        <v>0</v>
      </c>
      <c r="V27" s="303">
        <f>APRIL!W53</f>
        <v>0</v>
      </c>
      <c r="W27" s="303">
        <f>APRIL!X53</f>
        <v>0</v>
      </c>
      <c r="X27" s="303">
        <f>APRIL!Y53</f>
        <v>0</v>
      </c>
      <c r="Y27" s="303">
        <f>APRIL!Z53</f>
        <v>0</v>
      </c>
      <c r="Z27" s="303">
        <f>APRIL!AA53</f>
        <v>0</v>
      </c>
      <c r="AA27" s="303">
        <f>APRIL!AB53</f>
        <v>0</v>
      </c>
      <c r="AB27" s="303">
        <f>APRIL!AC53</f>
        <v>0</v>
      </c>
      <c r="AC27" s="303">
        <f>APRIL!AD53</f>
        <v>0</v>
      </c>
      <c r="AD27" s="303">
        <f>APRIL!AE53</f>
        <v>0</v>
      </c>
      <c r="AE27" s="303">
        <f>APRIL!AF53</f>
        <v>0</v>
      </c>
      <c r="AF27" s="303">
        <f>APRIL!AG53</f>
        <v>0</v>
      </c>
      <c r="AG27" s="303">
        <f>APRIL!AH53</f>
        <v>0</v>
      </c>
      <c r="AH27" s="303">
        <f>APRIL!AJ53</f>
        <v>0</v>
      </c>
      <c r="AI27" s="294">
        <f>APRIL!AK53</f>
        <v>0</v>
      </c>
      <c r="AJ27" s="292">
        <f t="shared" si="7"/>
        <v>0</v>
      </c>
    </row>
    <row r="28" spans="1:36" s="22" customFormat="1" ht="14.45" customHeight="1" x14ac:dyDescent="0.2">
      <c r="A28" s="43" t="s">
        <v>96</v>
      </c>
      <c r="B28" s="243">
        <f>MAY!B53</f>
        <v>0</v>
      </c>
      <c r="C28" s="243">
        <f>MAY!C53</f>
        <v>0</v>
      </c>
      <c r="D28" s="243">
        <f>MAY!D53</f>
        <v>0</v>
      </c>
      <c r="E28" s="243">
        <f>MAY!E53</f>
        <v>0</v>
      </c>
      <c r="F28" s="256">
        <f>MAY!F53</f>
        <v>0</v>
      </c>
      <c r="G28" s="244">
        <f>MAY!J53-MAY!J21</f>
        <v>0</v>
      </c>
      <c r="H28" s="244">
        <f t="shared" si="3"/>
        <v>0</v>
      </c>
      <c r="I28" s="244">
        <f t="shared" si="4"/>
        <v>0</v>
      </c>
      <c r="J28" s="246">
        <f>MAY!K53</f>
        <v>0</v>
      </c>
      <c r="K28" s="243">
        <f>MAY!L53</f>
        <v>0</v>
      </c>
      <c r="L28" s="243">
        <f>MAY!M53</f>
        <v>0</v>
      </c>
      <c r="M28" s="243">
        <f>MAY!N53</f>
        <v>0</v>
      </c>
      <c r="N28" s="243">
        <f>MAY!O53</f>
        <v>0</v>
      </c>
      <c r="O28" s="243">
        <f>MAY!P53</f>
        <v>0</v>
      </c>
      <c r="P28" s="243">
        <f>MAY!Q53</f>
        <v>0</v>
      </c>
      <c r="Q28" s="291">
        <f>MAY!R53</f>
        <v>0</v>
      </c>
      <c r="R28" s="292">
        <f t="shared" si="5"/>
        <v>0</v>
      </c>
      <c r="S28" s="293">
        <f t="shared" si="6"/>
        <v>0</v>
      </c>
      <c r="T28" s="243">
        <f>MAY!U53</f>
        <v>0</v>
      </c>
      <c r="U28" s="243">
        <f>MAY!V53</f>
        <v>0</v>
      </c>
      <c r="V28" s="243">
        <f>MAY!W53</f>
        <v>0</v>
      </c>
      <c r="W28" s="243">
        <f>MAY!X53</f>
        <v>0</v>
      </c>
      <c r="X28" s="243">
        <f>MAY!Y53</f>
        <v>0</v>
      </c>
      <c r="Y28" s="243">
        <f>MAY!Z53</f>
        <v>0</v>
      </c>
      <c r="Z28" s="243">
        <f>MAY!AA53</f>
        <v>0</v>
      </c>
      <c r="AA28" s="243">
        <f>MAY!AB53</f>
        <v>0</v>
      </c>
      <c r="AB28" s="243">
        <f>MAY!AC53</f>
        <v>0</v>
      </c>
      <c r="AC28" s="243">
        <f>MAY!AD53</f>
        <v>0</v>
      </c>
      <c r="AD28" s="243">
        <f>MAY!AE53</f>
        <v>0</v>
      </c>
      <c r="AE28" s="243">
        <f>MAY!AF53</f>
        <v>0</v>
      </c>
      <c r="AF28" s="243">
        <f>MAY!AG53</f>
        <v>0</v>
      </c>
      <c r="AG28" s="243">
        <f>MAY!AH53</f>
        <v>0</v>
      </c>
      <c r="AH28" s="243">
        <f>MAY!AJ53</f>
        <v>0</v>
      </c>
      <c r="AI28" s="256">
        <f>MAY!AK53</f>
        <v>0</v>
      </c>
      <c r="AJ28" s="292">
        <f t="shared" si="7"/>
        <v>0</v>
      </c>
    </row>
    <row r="29" spans="1:36" s="22" customFormat="1" ht="14.45" customHeight="1" x14ac:dyDescent="0.2">
      <c r="A29" s="43" t="s">
        <v>97</v>
      </c>
      <c r="B29" s="243">
        <f>JUNE!B53</f>
        <v>0</v>
      </c>
      <c r="C29" s="243">
        <f>JUNE!C53</f>
        <v>0</v>
      </c>
      <c r="D29" s="243">
        <f>JUNE!D53</f>
        <v>0</v>
      </c>
      <c r="E29" s="243">
        <f>JUNE!E53</f>
        <v>0</v>
      </c>
      <c r="F29" s="256">
        <f>JUNE!F53</f>
        <v>0</v>
      </c>
      <c r="G29" s="244">
        <f>JUNE!J53-JUNE!J21</f>
        <v>0</v>
      </c>
      <c r="H29" s="244">
        <f t="shared" si="3"/>
        <v>0</v>
      </c>
      <c r="I29" s="244">
        <f t="shared" si="4"/>
        <v>0</v>
      </c>
      <c r="J29" s="246">
        <f>JUNE!K53</f>
        <v>0</v>
      </c>
      <c r="K29" s="243">
        <f>JUNE!L53</f>
        <v>0</v>
      </c>
      <c r="L29" s="243">
        <f>JUNE!M53</f>
        <v>0</v>
      </c>
      <c r="M29" s="243">
        <f>JUNE!N53</f>
        <v>0</v>
      </c>
      <c r="N29" s="243">
        <f>JUNE!O53</f>
        <v>0</v>
      </c>
      <c r="O29" s="243">
        <f>JUNE!P53</f>
        <v>0</v>
      </c>
      <c r="P29" s="243">
        <f>JUNE!Q53</f>
        <v>0</v>
      </c>
      <c r="Q29" s="291">
        <f>JUNE!R53</f>
        <v>0</v>
      </c>
      <c r="R29" s="292">
        <f t="shared" si="5"/>
        <v>0</v>
      </c>
      <c r="S29" s="293">
        <f t="shared" si="6"/>
        <v>0</v>
      </c>
      <c r="T29" s="243">
        <f>JUNE!U53</f>
        <v>0</v>
      </c>
      <c r="U29" s="243">
        <f>JUNE!V53</f>
        <v>0</v>
      </c>
      <c r="V29" s="243">
        <f>JUNE!W53</f>
        <v>0</v>
      </c>
      <c r="W29" s="243">
        <f>JUNE!X53</f>
        <v>0</v>
      </c>
      <c r="X29" s="243">
        <f>JUNE!Y53</f>
        <v>0</v>
      </c>
      <c r="Y29" s="243">
        <f>JUNE!Z53</f>
        <v>0</v>
      </c>
      <c r="Z29" s="243">
        <f>JUNE!AA53</f>
        <v>0</v>
      </c>
      <c r="AA29" s="243">
        <f>JUNE!AB53</f>
        <v>0</v>
      </c>
      <c r="AB29" s="243">
        <f>JUNE!AC53</f>
        <v>0</v>
      </c>
      <c r="AC29" s="243">
        <f>JUNE!AD53</f>
        <v>0</v>
      </c>
      <c r="AD29" s="243">
        <f>JUNE!AE53</f>
        <v>0</v>
      </c>
      <c r="AE29" s="243">
        <f>JUNE!AF53</f>
        <v>0</v>
      </c>
      <c r="AF29" s="243">
        <f>JUNE!AG53</f>
        <v>0</v>
      </c>
      <c r="AG29" s="243">
        <f>JUNE!AH53</f>
        <v>0</v>
      </c>
      <c r="AH29" s="243">
        <f>JUNE!AJ53</f>
        <v>0</v>
      </c>
      <c r="AI29" s="256">
        <f>JUNE!AK53</f>
        <v>0</v>
      </c>
      <c r="AJ29" s="292">
        <f t="shared" si="7"/>
        <v>0</v>
      </c>
    </row>
    <row r="30" spans="1:36" s="44" customFormat="1" ht="14.45" customHeight="1" x14ac:dyDescent="0.2">
      <c r="A30" s="43" t="s">
        <v>98</v>
      </c>
      <c r="B30" s="295">
        <f>SUM(B27:B29)</f>
        <v>0</v>
      </c>
      <c r="C30" s="295">
        <f>SUM(C27:C29)</f>
        <v>0</v>
      </c>
      <c r="D30" s="295">
        <f>SUM(D27:D29)</f>
        <v>0</v>
      </c>
      <c r="E30" s="296">
        <f>SUM(E27:E29)</f>
        <v>0</v>
      </c>
      <c r="F30" s="297">
        <f>SUM(F27:F29)</f>
        <v>0</v>
      </c>
      <c r="G30" s="296">
        <f>SUM(B30:F30)</f>
        <v>0</v>
      </c>
      <c r="H30" s="296">
        <f t="shared" si="3"/>
        <v>0</v>
      </c>
      <c r="I30" s="296">
        <f t="shared" si="4"/>
        <v>0</v>
      </c>
      <c r="J30" s="298">
        <f>SUM(J27:J29)</f>
        <v>0</v>
      </c>
      <c r="K30" s="295">
        <f t="shared" ref="K30:AI30" si="10">SUM(K27:K29)</f>
        <v>0</v>
      </c>
      <c r="L30" s="299">
        <f t="shared" si="10"/>
        <v>0</v>
      </c>
      <c r="M30" s="299">
        <f t="shared" si="10"/>
        <v>0</v>
      </c>
      <c r="N30" s="299">
        <f t="shared" si="10"/>
        <v>0</v>
      </c>
      <c r="O30" s="299">
        <f t="shared" si="10"/>
        <v>0</v>
      </c>
      <c r="P30" s="299">
        <f t="shared" si="10"/>
        <v>0</v>
      </c>
      <c r="Q30" s="300">
        <f t="shared" si="10"/>
        <v>0</v>
      </c>
      <c r="R30" s="296">
        <f t="shared" si="10"/>
        <v>0</v>
      </c>
      <c r="S30" s="298">
        <f t="shared" si="10"/>
        <v>0</v>
      </c>
      <c r="T30" s="295">
        <f t="shared" si="10"/>
        <v>0</v>
      </c>
      <c r="U30" s="295">
        <f t="shared" si="10"/>
        <v>0</v>
      </c>
      <c r="V30" s="295">
        <f t="shared" si="10"/>
        <v>0</v>
      </c>
      <c r="W30" s="295">
        <f t="shared" si="10"/>
        <v>0</v>
      </c>
      <c r="X30" s="295">
        <f t="shared" si="10"/>
        <v>0</v>
      </c>
      <c r="Y30" s="295">
        <f t="shared" si="10"/>
        <v>0</v>
      </c>
      <c r="Z30" s="295">
        <f t="shared" si="10"/>
        <v>0</v>
      </c>
      <c r="AA30" s="295">
        <f t="shared" si="10"/>
        <v>0</v>
      </c>
      <c r="AB30" s="295">
        <f t="shared" si="10"/>
        <v>0</v>
      </c>
      <c r="AC30" s="295">
        <f t="shared" si="10"/>
        <v>0</v>
      </c>
      <c r="AD30" s="295">
        <f t="shared" si="10"/>
        <v>0</v>
      </c>
      <c r="AE30" s="295">
        <f t="shared" si="10"/>
        <v>0</v>
      </c>
      <c r="AF30" s="295">
        <f t="shared" si="10"/>
        <v>0</v>
      </c>
      <c r="AG30" s="295">
        <f t="shared" si="10"/>
        <v>0</v>
      </c>
      <c r="AH30" s="295">
        <f t="shared" si="10"/>
        <v>0</v>
      </c>
      <c r="AI30" s="298">
        <f t="shared" si="10"/>
        <v>0</v>
      </c>
      <c r="AJ30" s="301">
        <f t="shared" si="7"/>
        <v>0</v>
      </c>
    </row>
    <row r="31" spans="1:36" s="45" customFormat="1" ht="14.45" customHeight="1" x14ac:dyDescent="0.2">
      <c r="A31" s="21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92"/>
      <c r="S31" s="292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92"/>
    </row>
    <row r="32" spans="1:36" s="22" customFormat="1" ht="14.45" customHeight="1" x14ac:dyDescent="0.2">
      <c r="A32" s="43" t="s">
        <v>99</v>
      </c>
      <c r="B32" s="243">
        <f>JULY!B53</f>
        <v>0</v>
      </c>
      <c r="C32" s="243">
        <f>JULY!C53</f>
        <v>0</v>
      </c>
      <c r="D32" s="243">
        <f>JULY!D53</f>
        <v>0</v>
      </c>
      <c r="E32" s="243">
        <f>JULY!E53</f>
        <v>0</v>
      </c>
      <c r="F32" s="294">
        <f>JULY!F53</f>
        <v>0</v>
      </c>
      <c r="G32" s="244">
        <f>JULY!J53-JULY!J21</f>
        <v>0</v>
      </c>
      <c r="H32" s="244">
        <f t="shared" si="3"/>
        <v>0</v>
      </c>
      <c r="I32" s="244">
        <f t="shared" si="4"/>
        <v>0</v>
      </c>
      <c r="J32" s="246">
        <f>JULY!K53</f>
        <v>0</v>
      </c>
      <c r="K32" s="243">
        <f>JULY!L53</f>
        <v>0</v>
      </c>
      <c r="L32" s="243">
        <f>JULY!M53</f>
        <v>0</v>
      </c>
      <c r="M32" s="243">
        <f>JULY!N53</f>
        <v>0</v>
      </c>
      <c r="N32" s="243">
        <f>JULY!O53</f>
        <v>0</v>
      </c>
      <c r="O32" s="243">
        <f>JULY!P53</f>
        <v>0</v>
      </c>
      <c r="P32" s="243">
        <f>JULY!Q53</f>
        <v>0</v>
      </c>
      <c r="Q32" s="291">
        <f>JULY!R53</f>
        <v>0</v>
      </c>
      <c r="R32" s="292">
        <f t="shared" si="5"/>
        <v>0</v>
      </c>
      <c r="S32" s="293">
        <f t="shared" si="6"/>
        <v>0</v>
      </c>
      <c r="T32" s="243">
        <f>JULY!U53</f>
        <v>0</v>
      </c>
      <c r="U32" s="243">
        <f>JULY!V53</f>
        <v>0</v>
      </c>
      <c r="V32" s="243">
        <f>JULY!W53</f>
        <v>0</v>
      </c>
      <c r="W32" s="243">
        <f>JULY!X53</f>
        <v>0</v>
      </c>
      <c r="X32" s="243">
        <f>JULY!Y53</f>
        <v>0</v>
      </c>
      <c r="Y32" s="243">
        <f>JULY!Z53</f>
        <v>0</v>
      </c>
      <c r="Z32" s="243">
        <f>JULY!AA53</f>
        <v>0</v>
      </c>
      <c r="AA32" s="243">
        <f>JULY!AB53</f>
        <v>0</v>
      </c>
      <c r="AB32" s="243">
        <f>JULY!AC53</f>
        <v>0</v>
      </c>
      <c r="AC32" s="243">
        <f>JULY!AD53</f>
        <v>0</v>
      </c>
      <c r="AD32" s="243">
        <f>JULY!AE53</f>
        <v>0</v>
      </c>
      <c r="AE32" s="243">
        <f>JULY!AF53</f>
        <v>0</v>
      </c>
      <c r="AF32" s="243">
        <f>JULY!AG53</f>
        <v>0</v>
      </c>
      <c r="AG32" s="243">
        <f>JULY!AH53</f>
        <v>0</v>
      </c>
      <c r="AH32" s="243">
        <f>JULY!AJ53</f>
        <v>0</v>
      </c>
      <c r="AI32" s="294">
        <f>JULY!AK53</f>
        <v>0</v>
      </c>
      <c r="AJ32" s="292">
        <f t="shared" si="7"/>
        <v>0</v>
      </c>
    </row>
    <row r="33" spans="1:36" s="22" customFormat="1" ht="14.45" customHeight="1" x14ac:dyDescent="0.2">
      <c r="A33" s="43" t="s">
        <v>100</v>
      </c>
      <c r="B33" s="243">
        <f>AUGUST!B53</f>
        <v>0</v>
      </c>
      <c r="C33" s="243">
        <f>AUGUST!C53</f>
        <v>0</v>
      </c>
      <c r="D33" s="243">
        <f>AUGUST!D53</f>
        <v>0</v>
      </c>
      <c r="E33" s="243">
        <f>AUGUST!E53</f>
        <v>0</v>
      </c>
      <c r="F33" s="256">
        <f>AUGUST!F53</f>
        <v>0</v>
      </c>
      <c r="G33" s="244">
        <f>AUGUST!J53-AUGUST!J21</f>
        <v>0</v>
      </c>
      <c r="H33" s="244">
        <f t="shared" si="3"/>
        <v>0</v>
      </c>
      <c r="I33" s="244">
        <f t="shared" si="4"/>
        <v>0</v>
      </c>
      <c r="J33" s="246">
        <f>AUGUST!K53</f>
        <v>0</v>
      </c>
      <c r="K33" s="243">
        <f>AUGUST!L53</f>
        <v>0</v>
      </c>
      <c r="L33" s="243">
        <f>AUGUST!M53</f>
        <v>0</v>
      </c>
      <c r="M33" s="243">
        <f>AUGUST!N53</f>
        <v>0</v>
      </c>
      <c r="N33" s="243">
        <f>AUGUST!O53</f>
        <v>0</v>
      </c>
      <c r="O33" s="243">
        <f>AUGUST!P53</f>
        <v>0</v>
      </c>
      <c r="P33" s="243">
        <f>AUGUST!Q53</f>
        <v>0</v>
      </c>
      <c r="Q33" s="291">
        <f>AUGUST!R53</f>
        <v>0</v>
      </c>
      <c r="R33" s="292">
        <f t="shared" si="5"/>
        <v>0</v>
      </c>
      <c r="S33" s="293">
        <f t="shared" si="6"/>
        <v>0</v>
      </c>
      <c r="T33" s="243">
        <f>AUGUST!U53</f>
        <v>0</v>
      </c>
      <c r="U33" s="243">
        <f>AUGUST!V53</f>
        <v>0</v>
      </c>
      <c r="V33" s="243">
        <f>AUGUST!W53</f>
        <v>0</v>
      </c>
      <c r="W33" s="243">
        <f>AUGUST!X53</f>
        <v>0</v>
      </c>
      <c r="X33" s="243">
        <f>AUGUST!Y53</f>
        <v>0</v>
      </c>
      <c r="Y33" s="243">
        <f>AUGUST!Z53</f>
        <v>0</v>
      </c>
      <c r="Z33" s="243">
        <f>AUGUST!AA53</f>
        <v>0</v>
      </c>
      <c r="AA33" s="243">
        <f>AUGUST!AB53</f>
        <v>0</v>
      </c>
      <c r="AB33" s="243">
        <f>AUGUST!AC53</f>
        <v>0</v>
      </c>
      <c r="AC33" s="243">
        <f>AUGUST!AD53</f>
        <v>0</v>
      </c>
      <c r="AD33" s="243">
        <f>AUGUST!AE53</f>
        <v>0</v>
      </c>
      <c r="AE33" s="243">
        <f>AUGUST!AF53</f>
        <v>0</v>
      </c>
      <c r="AF33" s="243">
        <f>AUGUST!AG53</f>
        <v>0</v>
      </c>
      <c r="AG33" s="243">
        <f>AUGUST!AH53</f>
        <v>0</v>
      </c>
      <c r="AH33" s="243">
        <f>AUGUST!AJ53</f>
        <v>0</v>
      </c>
      <c r="AI33" s="256">
        <f>AUGUST!AK53</f>
        <v>0</v>
      </c>
      <c r="AJ33" s="292">
        <f t="shared" si="7"/>
        <v>0</v>
      </c>
    </row>
    <row r="34" spans="1:36" s="22" customFormat="1" ht="14.45" customHeight="1" x14ac:dyDescent="0.2">
      <c r="A34" s="43" t="s">
        <v>101</v>
      </c>
      <c r="B34" s="243">
        <f>SEPTEMBER!B53</f>
        <v>0</v>
      </c>
      <c r="C34" s="243">
        <f>SEPTEMBER!C53</f>
        <v>0</v>
      </c>
      <c r="D34" s="243">
        <f>SEPTEMBER!D53</f>
        <v>0</v>
      </c>
      <c r="E34" s="243">
        <f>SEPTEMBER!E53</f>
        <v>0</v>
      </c>
      <c r="F34" s="256">
        <f>SEPTEMBER!F53</f>
        <v>0</v>
      </c>
      <c r="G34" s="244">
        <f>SEPTEMBER!J53-SEPTEMBER!J21</f>
        <v>0</v>
      </c>
      <c r="H34" s="244">
        <f t="shared" si="3"/>
        <v>0</v>
      </c>
      <c r="I34" s="244">
        <f t="shared" si="4"/>
        <v>0</v>
      </c>
      <c r="J34" s="246">
        <f>SEPTEMBER!K53</f>
        <v>0</v>
      </c>
      <c r="K34" s="243">
        <f>SEPTEMBER!L53</f>
        <v>0</v>
      </c>
      <c r="L34" s="243">
        <f>SEPTEMBER!M53</f>
        <v>0</v>
      </c>
      <c r="M34" s="243">
        <f>SEPTEMBER!N53</f>
        <v>0</v>
      </c>
      <c r="N34" s="243">
        <f>SEPTEMBER!O53</f>
        <v>0</v>
      </c>
      <c r="O34" s="243">
        <f>SEPTEMBER!P53</f>
        <v>0</v>
      </c>
      <c r="P34" s="243">
        <f>SEPTEMBER!Q53</f>
        <v>0</v>
      </c>
      <c r="Q34" s="291">
        <f>SEPTEMBER!R53</f>
        <v>0</v>
      </c>
      <c r="R34" s="292">
        <f t="shared" si="5"/>
        <v>0</v>
      </c>
      <c r="S34" s="293">
        <f t="shared" si="6"/>
        <v>0</v>
      </c>
      <c r="T34" s="243">
        <f>SEPTEMBER!U53</f>
        <v>0</v>
      </c>
      <c r="U34" s="243">
        <f>SEPTEMBER!V53</f>
        <v>0</v>
      </c>
      <c r="V34" s="243">
        <f>SEPTEMBER!W53</f>
        <v>0</v>
      </c>
      <c r="W34" s="243">
        <f>SEPTEMBER!X53</f>
        <v>0</v>
      </c>
      <c r="X34" s="243">
        <f>SEPTEMBER!Y53</f>
        <v>0</v>
      </c>
      <c r="Y34" s="243">
        <f>SEPTEMBER!Z53</f>
        <v>0</v>
      </c>
      <c r="Z34" s="243">
        <f>SEPTEMBER!AA53</f>
        <v>0</v>
      </c>
      <c r="AA34" s="243">
        <f>SEPTEMBER!AB53</f>
        <v>0</v>
      </c>
      <c r="AB34" s="243">
        <f>SEPTEMBER!AC53</f>
        <v>0</v>
      </c>
      <c r="AC34" s="243">
        <f>SEPTEMBER!AD53</f>
        <v>0</v>
      </c>
      <c r="AD34" s="243">
        <f>SEPTEMBER!AE53</f>
        <v>0</v>
      </c>
      <c r="AE34" s="243">
        <f>SEPTEMBER!AF53</f>
        <v>0</v>
      </c>
      <c r="AF34" s="243">
        <f>SEPTEMBER!AG53</f>
        <v>0</v>
      </c>
      <c r="AG34" s="243">
        <f>SEPTEMBER!AH53</f>
        <v>0</v>
      </c>
      <c r="AH34" s="243">
        <f>SEPTEMBER!AJ53</f>
        <v>0</v>
      </c>
      <c r="AI34" s="256">
        <f>SEPTEMBER!AK53</f>
        <v>0</v>
      </c>
      <c r="AJ34" s="292">
        <f t="shared" si="7"/>
        <v>0</v>
      </c>
    </row>
    <row r="35" spans="1:36" s="44" customFormat="1" ht="14.45" customHeight="1" x14ac:dyDescent="0.2">
      <c r="A35" s="43" t="s">
        <v>102</v>
      </c>
      <c r="B35" s="295">
        <f>SUM(B32:B34)</f>
        <v>0</v>
      </c>
      <c r="C35" s="295">
        <f>SUM(C32:C34)</f>
        <v>0</v>
      </c>
      <c r="D35" s="295">
        <f>SUM(D32:D34)</f>
        <v>0</v>
      </c>
      <c r="E35" s="296">
        <f>SUM(E32:E34)</f>
        <v>0</v>
      </c>
      <c r="F35" s="297">
        <f>SUM(F32:F34)</f>
        <v>0</v>
      </c>
      <c r="G35" s="296">
        <f>SUM(B35:F35)</f>
        <v>0</v>
      </c>
      <c r="H35" s="296">
        <f t="shared" si="3"/>
        <v>0</v>
      </c>
      <c r="I35" s="296">
        <f t="shared" si="4"/>
        <v>0</v>
      </c>
      <c r="J35" s="298">
        <f>SUM(J32:J34)</f>
        <v>0</v>
      </c>
      <c r="K35" s="295">
        <f t="shared" ref="K35:AI35" si="11">SUM(K32:K34)</f>
        <v>0</v>
      </c>
      <c r="L35" s="299">
        <f t="shared" si="11"/>
        <v>0</v>
      </c>
      <c r="M35" s="299">
        <f t="shared" si="11"/>
        <v>0</v>
      </c>
      <c r="N35" s="299">
        <f t="shared" si="11"/>
        <v>0</v>
      </c>
      <c r="O35" s="299">
        <f t="shared" si="11"/>
        <v>0</v>
      </c>
      <c r="P35" s="299">
        <f t="shared" si="11"/>
        <v>0</v>
      </c>
      <c r="Q35" s="300">
        <f t="shared" si="11"/>
        <v>0</v>
      </c>
      <c r="R35" s="296">
        <f t="shared" si="11"/>
        <v>0</v>
      </c>
      <c r="S35" s="298">
        <f t="shared" si="11"/>
        <v>0</v>
      </c>
      <c r="T35" s="295">
        <f t="shared" si="11"/>
        <v>0</v>
      </c>
      <c r="U35" s="295">
        <f t="shared" si="11"/>
        <v>0</v>
      </c>
      <c r="V35" s="295">
        <f t="shared" si="11"/>
        <v>0</v>
      </c>
      <c r="W35" s="295">
        <f t="shared" si="11"/>
        <v>0</v>
      </c>
      <c r="X35" s="295">
        <f t="shared" si="11"/>
        <v>0</v>
      </c>
      <c r="Y35" s="295">
        <f t="shared" si="11"/>
        <v>0</v>
      </c>
      <c r="Z35" s="295">
        <f t="shared" si="11"/>
        <v>0</v>
      </c>
      <c r="AA35" s="295">
        <f t="shared" si="11"/>
        <v>0</v>
      </c>
      <c r="AB35" s="295">
        <f t="shared" si="11"/>
        <v>0</v>
      </c>
      <c r="AC35" s="295">
        <f t="shared" si="11"/>
        <v>0</v>
      </c>
      <c r="AD35" s="295">
        <f t="shared" si="11"/>
        <v>0</v>
      </c>
      <c r="AE35" s="295">
        <f t="shared" si="11"/>
        <v>0</v>
      </c>
      <c r="AF35" s="295">
        <f t="shared" si="11"/>
        <v>0</v>
      </c>
      <c r="AG35" s="295">
        <f t="shared" si="11"/>
        <v>0</v>
      </c>
      <c r="AH35" s="295">
        <f t="shared" si="11"/>
        <v>0</v>
      </c>
      <c r="AI35" s="298">
        <f t="shared" si="11"/>
        <v>0</v>
      </c>
      <c r="AJ35" s="301">
        <f t="shared" si="7"/>
        <v>0</v>
      </c>
    </row>
    <row r="36" spans="1:36" s="45" customFormat="1" ht="14.45" customHeight="1" x14ac:dyDescent="0.2">
      <c r="A36" s="21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92"/>
      <c r="S36" s="292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92"/>
    </row>
    <row r="37" spans="1:36" s="22" customFormat="1" ht="14.45" customHeight="1" x14ac:dyDescent="0.2">
      <c r="A37" s="43" t="s">
        <v>103</v>
      </c>
      <c r="B37" s="243">
        <f>OCTOBER!B53</f>
        <v>0</v>
      </c>
      <c r="C37" s="243">
        <f>OCTOBER!C53</f>
        <v>0</v>
      </c>
      <c r="D37" s="243">
        <f>OCTOBER!D53</f>
        <v>0</v>
      </c>
      <c r="E37" s="243">
        <f>OCTOBER!E53</f>
        <v>0</v>
      </c>
      <c r="F37" s="294">
        <f>OCTOBER!F53</f>
        <v>0</v>
      </c>
      <c r="G37" s="244">
        <f>OCTOBER!J53-OCTOBER!J21</f>
        <v>0</v>
      </c>
      <c r="H37" s="244">
        <f t="shared" si="3"/>
        <v>0</v>
      </c>
      <c r="I37" s="244">
        <f t="shared" si="4"/>
        <v>0</v>
      </c>
      <c r="J37" s="246">
        <f>OCTOBER!K53</f>
        <v>0</v>
      </c>
      <c r="K37" s="243">
        <f>OCTOBER!L53</f>
        <v>0</v>
      </c>
      <c r="L37" s="243">
        <f>OCTOBER!M53</f>
        <v>0</v>
      </c>
      <c r="M37" s="243">
        <f>OCTOBER!N53</f>
        <v>0</v>
      </c>
      <c r="N37" s="243">
        <f>OCTOBER!O53</f>
        <v>0</v>
      </c>
      <c r="O37" s="243">
        <f>OCTOBER!P53</f>
        <v>0</v>
      </c>
      <c r="P37" s="243">
        <f>OCTOBER!Q53</f>
        <v>0</v>
      </c>
      <c r="Q37" s="291">
        <f>OCTOBER!R53</f>
        <v>0</v>
      </c>
      <c r="R37" s="292">
        <f t="shared" si="5"/>
        <v>0</v>
      </c>
      <c r="S37" s="293">
        <f t="shared" si="6"/>
        <v>0</v>
      </c>
      <c r="T37" s="243">
        <f>OCTOBER!U53</f>
        <v>0</v>
      </c>
      <c r="U37" s="243">
        <f>OCTOBER!V53</f>
        <v>0</v>
      </c>
      <c r="V37" s="243">
        <f>OCTOBER!W53</f>
        <v>0</v>
      </c>
      <c r="W37" s="243">
        <f>OCTOBER!X53</f>
        <v>0</v>
      </c>
      <c r="X37" s="243">
        <f>OCTOBER!Y53</f>
        <v>0</v>
      </c>
      <c r="Y37" s="243">
        <f>OCTOBER!Z53</f>
        <v>0</v>
      </c>
      <c r="Z37" s="243">
        <f>OCTOBER!AA53</f>
        <v>0</v>
      </c>
      <c r="AA37" s="243">
        <f>OCTOBER!AB53</f>
        <v>0</v>
      </c>
      <c r="AB37" s="243">
        <f>OCTOBER!AC53</f>
        <v>0</v>
      </c>
      <c r="AC37" s="243">
        <f>OCTOBER!AD53</f>
        <v>0</v>
      </c>
      <c r="AD37" s="243">
        <f>OCTOBER!AE53</f>
        <v>0</v>
      </c>
      <c r="AE37" s="243">
        <f>OCTOBER!AF53</f>
        <v>0</v>
      </c>
      <c r="AF37" s="243">
        <f>OCTOBER!AG53</f>
        <v>0</v>
      </c>
      <c r="AG37" s="243">
        <f>OCTOBER!AH53</f>
        <v>0</v>
      </c>
      <c r="AH37" s="243">
        <f>OCTOBER!AJ53</f>
        <v>0</v>
      </c>
      <c r="AI37" s="294">
        <f>OCTOBER!AK53</f>
        <v>0</v>
      </c>
      <c r="AJ37" s="292">
        <f t="shared" si="7"/>
        <v>0</v>
      </c>
    </row>
    <row r="38" spans="1:36" s="22" customFormat="1" ht="14.45" customHeight="1" x14ac:dyDescent="0.2">
      <c r="A38" s="43" t="s">
        <v>104</v>
      </c>
      <c r="B38" s="243">
        <f>NOVEMBER!B53</f>
        <v>0</v>
      </c>
      <c r="C38" s="243">
        <f>NOVEMBER!C53</f>
        <v>0</v>
      </c>
      <c r="D38" s="243">
        <f>NOVEMBER!D53</f>
        <v>0</v>
      </c>
      <c r="E38" s="243">
        <f>NOVEMBER!E53</f>
        <v>0</v>
      </c>
      <c r="F38" s="256">
        <f>NOVEMBER!F53</f>
        <v>0</v>
      </c>
      <c r="G38" s="244">
        <f>NOVEMBER!J53-NOVEMBER!J21</f>
        <v>0</v>
      </c>
      <c r="H38" s="244">
        <f t="shared" si="3"/>
        <v>0</v>
      </c>
      <c r="I38" s="244">
        <f t="shared" si="4"/>
        <v>0</v>
      </c>
      <c r="J38" s="246">
        <f>NOVEMBER!K53</f>
        <v>0</v>
      </c>
      <c r="K38" s="243">
        <f>NOVEMBER!L53</f>
        <v>0</v>
      </c>
      <c r="L38" s="243">
        <f>NOVEMBER!M53</f>
        <v>0</v>
      </c>
      <c r="M38" s="243">
        <f>NOVEMBER!N53</f>
        <v>0</v>
      </c>
      <c r="N38" s="243">
        <f>NOVEMBER!O53</f>
        <v>0</v>
      </c>
      <c r="O38" s="243">
        <f>NOVEMBER!P53</f>
        <v>0</v>
      </c>
      <c r="P38" s="243">
        <f>NOVEMBER!Q53</f>
        <v>0</v>
      </c>
      <c r="Q38" s="291">
        <f>NOVEMBER!R53</f>
        <v>0</v>
      </c>
      <c r="R38" s="292">
        <f t="shared" si="5"/>
        <v>0</v>
      </c>
      <c r="S38" s="293">
        <f t="shared" si="6"/>
        <v>0</v>
      </c>
      <c r="T38" s="243">
        <f>NOVEMBER!U53</f>
        <v>0</v>
      </c>
      <c r="U38" s="243">
        <f>NOVEMBER!V53</f>
        <v>0</v>
      </c>
      <c r="V38" s="243">
        <f>NOVEMBER!W53</f>
        <v>0</v>
      </c>
      <c r="W38" s="243">
        <f>NOVEMBER!X53</f>
        <v>0</v>
      </c>
      <c r="X38" s="243">
        <f>NOVEMBER!Y53</f>
        <v>0</v>
      </c>
      <c r="Y38" s="243">
        <f>NOVEMBER!Z53</f>
        <v>0</v>
      </c>
      <c r="Z38" s="243">
        <f>NOVEMBER!AA53</f>
        <v>0</v>
      </c>
      <c r="AA38" s="243">
        <f>NOVEMBER!AB53</f>
        <v>0</v>
      </c>
      <c r="AB38" s="243">
        <f>NOVEMBER!AC53</f>
        <v>0</v>
      </c>
      <c r="AC38" s="243">
        <f>NOVEMBER!AD53</f>
        <v>0</v>
      </c>
      <c r="AD38" s="243">
        <f>NOVEMBER!AE53</f>
        <v>0</v>
      </c>
      <c r="AE38" s="243">
        <f>NOVEMBER!AF53</f>
        <v>0</v>
      </c>
      <c r="AF38" s="243">
        <f>NOVEMBER!AG53</f>
        <v>0</v>
      </c>
      <c r="AG38" s="243">
        <f>NOVEMBER!AH53</f>
        <v>0</v>
      </c>
      <c r="AH38" s="243">
        <f>NOVEMBER!AJ53</f>
        <v>0</v>
      </c>
      <c r="AI38" s="256">
        <f>NOVEMBER!AK53</f>
        <v>0</v>
      </c>
      <c r="AJ38" s="292">
        <f t="shared" si="7"/>
        <v>0</v>
      </c>
    </row>
    <row r="39" spans="1:36" s="22" customFormat="1" ht="14.45" customHeight="1" x14ac:dyDescent="0.2">
      <c r="A39" s="43" t="s">
        <v>105</v>
      </c>
      <c r="B39" s="243">
        <f>DECEMBER!B53</f>
        <v>0</v>
      </c>
      <c r="C39" s="243">
        <f>DECEMBER!C53</f>
        <v>0</v>
      </c>
      <c r="D39" s="243">
        <f>DECEMBER!D53</f>
        <v>0</v>
      </c>
      <c r="E39" s="243">
        <f>DECEMBER!E53</f>
        <v>0</v>
      </c>
      <c r="F39" s="256">
        <f>DECEMBER!F53</f>
        <v>0</v>
      </c>
      <c r="G39" s="244">
        <f>DECEMBER!J53-DECEMBER!J21</f>
        <v>0</v>
      </c>
      <c r="H39" s="244">
        <f t="shared" si="3"/>
        <v>0</v>
      </c>
      <c r="I39" s="244">
        <f t="shared" si="4"/>
        <v>0</v>
      </c>
      <c r="J39" s="246">
        <f>DECEMBER!K53</f>
        <v>0</v>
      </c>
      <c r="K39" s="243">
        <f>DECEMBER!L53</f>
        <v>0</v>
      </c>
      <c r="L39" s="243">
        <f>DECEMBER!M53</f>
        <v>0</v>
      </c>
      <c r="M39" s="243">
        <f>DECEMBER!N53</f>
        <v>0</v>
      </c>
      <c r="N39" s="243">
        <f>DECEMBER!O53</f>
        <v>0</v>
      </c>
      <c r="O39" s="243">
        <f>DECEMBER!P53</f>
        <v>0</v>
      </c>
      <c r="P39" s="243">
        <f>DECEMBER!Q53</f>
        <v>0</v>
      </c>
      <c r="Q39" s="291">
        <f>DECEMBER!R53</f>
        <v>0</v>
      </c>
      <c r="R39" s="292">
        <f t="shared" si="5"/>
        <v>0</v>
      </c>
      <c r="S39" s="293">
        <f t="shared" si="6"/>
        <v>0</v>
      </c>
      <c r="T39" s="243">
        <f>DECEMBER!U53</f>
        <v>0</v>
      </c>
      <c r="U39" s="243">
        <f>DECEMBER!V53</f>
        <v>0</v>
      </c>
      <c r="V39" s="243">
        <f>DECEMBER!W53</f>
        <v>0</v>
      </c>
      <c r="W39" s="243">
        <f>DECEMBER!X53</f>
        <v>0</v>
      </c>
      <c r="X39" s="243">
        <f>DECEMBER!Y53</f>
        <v>0</v>
      </c>
      <c r="Y39" s="243">
        <f>DECEMBER!Z53</f>
        <v>0</v>
      </c>
      <c r="Z39" s="243">
        <f>DECEMBER!AA53</f>
        <v>0</v>
      </c>
      <c r="AA39" s="243">
        <f>DECEMBER!AB53</f>
        <v>0</v>
      </c>
      <c r="AB39" s="243">
        <f>DECEMBER!AC53</f>
        <v>0</v>
      </c>
      <c r="AC39" s="243">
        <f>DECEMBER!AD53</f>
        <v>0</v>
      </c>
      <c r="AD39" s="243">
        <f>DECEMBER!AE53</f>
        <v>0</v>
      </c>
      <c r="AE39" s="243">
        <f>DECEMBER!AF53</f>
        <v>0</v>
      </c>
      <c r="AF39" s="243">
        <f>DECEMBER!AG53</f>
        <v>0</v>
      </c>
      <c r="AG39" s="243">
        <f>DECEMBER!AH53</f>
        <v>0</v>
      </c>
      <c r="AH39" s="243">
        <f>DECEMBER!AJ53</f>
        <v>0</v>
      </c>
      <c r="AI39" s="256">
        <f>DECEMBER!AK53</f>
        <v>0</v>
      </c>
      <c r="AJ39" s="292">
        <f t="shared" si="7"/>
        <v>0</v>
      </c>
    </row>
    <row r="40" spans="1:36" s="44" customFormat="1" ht="14.45" customHeight="1" x14ac:dyDescent="0.2">
      <c r="A40" s="43" t="s">
        <v>106</v>
      </c>
      <c r="B40" s="295">
        <f>SUM(B37:B39)</f>
        <v>0</v>
      </c>
      <c r="C40" s="295">
        <f>SUM(C37:C39)</f>
        <v>0</v>
      </c>
      <c r="D40" s="295">
        <f>SUM(D37:D39)</f>
        <v>0</v>
      </c>
      <c r="E40" s="296">
        <f>SUM(E37:E39)</f>
        <v>0</v>
      </c>
      <c r="F40" s="297">
        <f>SUM(F37:F39)</f>
        <v>0</v>
      </c>
      <c r="G40" s="296">
        <f>SUM(B40:F40)</f>
        <v>0</v>
      </c>
      <c r="H40" s="296">
        <f t="shared" si="3"/>
        <v>0</v>
      </c>
      <c r="I40" s="296">
        <f t="shared" si="4"/>
        <v>0</v>
      </c>
      <c r="J40" s="298">
        <f t="shared" ref="J40:AI40" si="12">SUM(J37:J39)</f>
        <v>0</v>
      </c>
      <c r="K40" s="295">
        <f t="shared" si="12"/>
        <v>0</v>
      </c>
      <c r="L40" s="299">
        <f t="shared" si="12"/>
        <v>0</v>
      </c>
      <c r="M40" s="299">
        <f t="shared" si="12"/>
        <v>0</v>
      </c>
      <c r="N40" s="299">
        <f t="shared" si="12"/>
        <v>0</v>
      </c>
      <c r="O40" s="299">
        <f t="shared" si="12"/>
        <v>0</v>
      </c>
      <c r="P40" s="299">
        <f t="shared" si="12"/>
        <v>0</v>
      </c>
      <c r="Q40" s="300">
        <f t="shared" si="12"/>
        <v>0</v>
      </c>
      <c r="R40" s="296">
        <f t="shared" si="12"/>
        <v>0</v>
      </c>
      <c r="S40" s="298">
        <f t="shared" si="12"/>
        <v>0</v>
      </c>
      <c r="T40" s="295">
        <f t="shared" si="12"/>
        <v>0</v>
      </c>
      <c r="U40" s="295">
        <f t="shared" si="12"/>
        <v>0</v>
      </c>
      <c r="V40" s="295">
        <f t="shared" si="12"/>
        <v>0</v>
      </c>
      <c r="W40" s="295">
        <f t="shared" si="12"/>
        <v>0</v>
      </c>
      <c r="X40" s="295">
        <f t="shared" si="12"/>
        <v>0</v>
      </c>
      <c r="Y40" s="295">
        <f t="shared" si="12"/>
        <v>0</v>
      </c>
      <c r="Z40" s="295">
        <f t="shared" si="12"/>
        <v>0</v>
      </c>
      <c r="AA40" s="295">
        <f t="shared" si="12"/>
        <v>0</v>
      </c>
      <c r="AB40" s="295">
        <f t="shared" si="12"/>
        <v>0</v>
      </c>
      <c r="AC40" s="295">
        <f t="shared" si="12"/>
        <v>0</v>
      </c>
      <c r="AD40" s="295">
        <f t="shared" si="12"/>
        <v>0</v>
      </c>
      <c r="AE40" s="295">
        <f t="shared" si="12"/>
        <v>0</v>
      </c>
      <c r="AF40" s="295">
        <f t="shared" si="12"/>
        <v>0</v>
      </c>
      <c r="AG40" s="295">
        <f t="shared" si="12"/>
        <v>0</v>
      </c>
      <c r="AH40" s="295">
        <f t="shared" si="12"/>
        <v>0</v>
      </c>
      <c r="AI40" s="298">
        <f t="shared" si="12"/>
        <v>0</v>
      </c>
      <c r="AJ40" s="301">
        <f t="shared" si="7"/>
        <v>0</v>
      </c>
    </row>
    <row r="41" spans="1:36" s="45" customFormat="1" ht="14.45" customHeight="1" thickBot="1" x14ac:dyDescent="0.25">
      <c r="A41" s="304"/>
      <c r="B41" s="305"/>
      <c r="C41" s="305"/>
      <c r="D41" s="305"/>
      <c r="E41" s="305"/>
      <c r="F41" s="306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7"/>
      <c r="S41" s="307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7"/>
    </row>
    <row r="42" spans="1:36" s="44" customFormat="1" ht="14.45" customHeight="1" thickTop="1" thickBot="1" x14ac:dyDescent="0.25">
      <c r="A42" s="308" t="s">
        <v>107</v>
      </c>
      <c r="B42" s="309">
        <f>SUM(B25+B30+B35+B40)</f>
        <v>0</v>
      </c>
      <c r="C42" s="309">
        <f t="shared" ref="C42:AI42" si="13">SUM(C25+C30+C35+C40)</f>
        <v>0</v>
      </c>
      <c r="D42" s="309">
        <f t="shared" si="13"/>
        <v>0</v>
      </c>
      <c r="E42" s="310">
        <f t="shared" si="13"/>
        <v>0</v>
      </c>
      <c r="F42" s="311">
        <f t="shared" si="13"/>
        <v>0</v>
      </c>
      <c r="G42" s="310">
        <f t="shared" si="13"/>
        <v>0</v>
      </c>
      <c r="H42" s="310">
        <f t="shared" si="13"/>
        <v>0</v>
      </c>
      <c r="I42" s="310">
        <f t="shared" si="4"/>
        <v>0</v>
      </c>
      <c r="J42" s="312">
        <f t="shared" si="13"/>
        <v>0</v>
      </c>
      <c r="K42" s="309">
        <f t="shared" si="13"/>
        <v>0</v>
      </c>
      <c r="L42" s="313">
        <f t="shared" si="13"/>
        <v>0</v>
      </c>
      <c r="M42" s="313">
        <f t="shared" si="13"/>
        <v>0</v>
      </c>
      <c r="N42" s="313">
        <f t="shared" si="13"/>
        <v>0</v>
      </c>
      <c r="O42" s="313">
        <f t="shared" si="13"/>
        <v>0</v>
      </c>
      <c r="P42" s="313">
        <f t="shared" si="13"/>
        <v>0</v>
      </c>
      <c r="Q42" s="314">
        <f t="shared" si="13"/>
        <v>0</v>
      </c>
      <c r="R42" s="310">
        <f t="shared" si="13"/>
        <v>0</v>
      </c>
      <c r="S42" s="312">
        <f t="shared" si="13"/>
        <v>0</v>
      </c>
      <c r="T42" s="309">
        <f t="shared" si="13"/>
        <v>0</v>
      </c>
      <c r="U42" s="309">
        <f t="shared" si="13"/>
        <v>0</v>
      </c>
      <c r="V42" s="309">
        <f t="shared" si="13"/>
        <v>0</v>
      </c>
      <c r="W42" s="309">
        <f t="shared" si="13"/>
        <v>0</v>
      </c>
      <c r="X42" s="309">
        <f t="shared" si="13"/>
        <v>0</v>
      </c>
      <c r="Y42" s="309">
        <f t="shared" si="13"/>
        <v>0</v>
      </c>
      <c r="Z42" s="309">
        <f t="shared" si="13"/>
        <v>0</v>
      </c>
      <c r="AA42" s="309">
        <f t="shared" si="13"/>
        <v>0</v>
      </c>
      <c r="AB42" s="309">
        <f t="shared" si="13"/>
        <v>0</v>
      </c>
      <c r="AC42" s="309">
        <f t="shared" si="13"/>
        <v>0</v>
      </c>
      <c r="AD42" s="309">
        <f t="shared" si="13"/>
        <v>0</v>
      </c>
      <c r="AE42" s="309">
        <f t="shared" si="13"/>
        <v>0</v>
      </c>
      <c r="AF42" s="309">
        <f t="shared" si="13"/>
        <v>0</v>
      </c>
      <c r="AG42" s="309">
        <f t="shared" si="13"/>
        <v>0</v>
      </c>
      <c r="AH42" s="309">
        <f t="shared" si="13"/>
        <v>0</v>
      </c>
      <c r="AI42" s="312">
        <f t="shared" si="13"/>
        <v>0</v>
      </c>
      <c r="AJ42" s="315">
        <f t="shared" si="7"/>
        <v>0</v>
      </c>
    </row>
    <row r="43" spans="1:36" s="18" customFormat="1" ht="14.45" customHeight="1" thickTop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23"/>
      <c r="S43" s="23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8" customFormat="1" ht="14.45" customHeight="1" x14ac:dyDescent="0.2">
      <c r="A44" s="16"/>
      <c r="B44" s="40"/>
      <c r="C44" s="40"/>
      <c r="D44" s="40"/>
      <c r="E44" s="40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3"/>
      <c r="S44" s="23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customFormat="1" ht="14.45" customHeight="1" x14ac:dyDescent="0.2">
      <c r="A45" s="102"/>
      <c r="B45" s="102"/>
      <c r="C45" s="529" t="s">
        <v>392</v>
      </c>
      <c r="D45" s="529"/>
      <c r="E45" s="529"/>
      <c r="F45" s="529"/>
      <c r="G45" s="529"/>
      <c r="H45" s="123"/>
      <c r="I45" s="102"/>
      <c r="J45" s="102"/>
      <c r="K45" s="529" t="s">
        <v>393</v>
      </c>
      <c r="L45" s="529"/>
      <c r="M45" s="529"/>
      <c r="N45" s="529"/>
      <c r="O45" s="529"/>
      <c r="P45" s="123"/>
    </row>
    <row r="46" spans="1:36" customFormat="1" ht="14.45" customHeight="1" thickBot="1" x14ac:dyDescent="0.25">
      <c r="A46" s="102"/>
      <c r="B46" s="102"/>
      <c r="C46" s="102"/>
      <c r="D46" s="102"/>
      <c r="E46" s="102"/>
      <c r="F46" s="102"/>
      <c r="G46" s="102"/>
      <c r="H46" s="123"/>
      <c r="I46" s="102"/>
      <c r="J46" s="102"/>
      <c r="K46" s="102"/>
      <c r="L46" s="102"/>
      <c r="M46" s="102"/>
      <c r="N46" s="102"/>
      <c r="O46" s="102"/>
      <c r="P46" s="123"/>
    </row>
    <row r="47" spans="1:36" customFormat="1" ht="14.45" customHeight="1" x14ac:dyDescent="0.2">
      <c r="A47" s="232"/>
      <c r="B47" s="232"/>
      <c r="C47" s="530" t="s">
        <v>394</v>
      </c>
      <c r="D47" s="531"/>
      <c r="E47" s="532"/>
      <c r="F47" s="533" t="s">
        <v>395</v>
      </c>
      <c r="G47" s="534"/>
      <c r="H47" s="123"/>
      <c r="I47" s="232"/>
      <c r="J47" s="232"/>
      <c r="K47" s="530" t="s">
        <v>394</v>
      </c>
      <c r="L47" s="531"/>
      <c r="M47" s="532"/>
      <c r="N47" s="533" t="s">
        <v>395</v>
      </c>
      <c r="O47" s="534"/>
      <c r="P47" s="123"/>
    </row>
    <row r="48" spans="1:36" customFormat="1" ht="14.45" customHeight="1" x14ac:dyDescent="0.2">
      <c r="A48" s="233" t="s">
        <v>469</v>
      </c>
      <c r="B48" s="234"/>
      <c r="C48" s="516"/>
      <c r="D48" s="517"/>
      <c r="E48" s="518"/>
      <c r="F48" s="519">
        <f>D8</f>
        <v>0</v>
      </c>
      <c r="G48" s="520"/>
      <c r="H48" s="123"/>
      <c r="I48" s="233" t="s">
        <v>469</v>
      </c>
      <c r="J48" s="234"/>
      <c r="K48" s="535">
        <f>C48</f>
        <v>0</v>
      </c>
      <c r="L48" s="536"/>
      <c r="M48" s="537"/>
      <c r="N48" s="519">
        <f>D9</f>
        <v>0</v>
      </c>
      <c r="O48" s="520"/>
      <c r="P48" s="123"/>
    </row>
    <row r="49" spans="1:16" customFormat="1" ht="14.45" customHeight="1" x14ac:dyDescent="0.2">
      <c r="A49" s="521" t="s">
        <v>212</v>
      </c>
      <c r="B49" s="522"/>
      <c r="C49" s="538">
        <f>JANUARY!$U$60</f>
        <v>0</v>
      </c>
      <c r="D49" s="539"/>
      <c r="E49" s="540"/>
      <c r="F49" s="541">
        <f>JANUARY!U61</f>
        <v>0</v>
      </c>
      <c r="G49" s="542"/>
      <c r="H49" s="123"/>
      <c r="I49" s="521" t="s">
        <v>212</v>
      </c>
      <c r="J49" s="522"/>
      <c r="K49" s="538">
        <f>DECEMBER!$U$60</f>
        <v>0</v>
      </c>
      <c r="L49" s="539"/>
      <c r="M49" s="540"/>
      <c r="N49" s="541">
        <f>DECEMBER!U65</f>
        <v>0</v>
      </c>
      <c r="O49" s="542"/>
      <c r="P49" s="123"/>
    </row>
    <row r="50" spans="1:16" customFormat="1" ht="14.45" customHeight="1" x14ac:dyDescent="0.2">
      <c r="A50" s="521" t="s">
        <v>213</v>
      </c>
      <c r="B50" s="522"/>
      <c r="C50" s="538">
        <f>JANUARY!$U$70</f>
        <v>0</v>
      </c>
      <c r="D50" s="539"/>
      <c r="E50" s="540"/>
      <c r="F50" s="541">
        <f>JANUARY!U71</f>
        <v>0</v>
      </c>
      <c r="G50" s="542"/>
      <c r="H50" s="123"/>
      <c r="I50" s="521" t="s">
        <v>213</v>
      </c>
      <c r="J50" s="522"/>
      <c r="K50" s="538">
        <f>DECEMBER!$U$70</f>
        <v>0</v>
      </c>
      <c r="L50" s="539"/>
      <c r="M50" s="540"/>
      <c r="N50" s="541">
        <f>DECEMBER!U75</f>
        <v>0</v>
      </c>
      <c r="O50" s="542"/>
      <c r="P50" s="123"/>
    </row>
    <row r="51" spans="1:16" customFormat="1" ht="14.45" customHeight="1" x14ac:dyDescent="0.2">
      <c r="A51" s="521" t="s">
        <v>214</v>
      </c>
      <c r="B51" s="522"/>
      <c r="C51" s="538">
        <f>JANUARY!$U$80</f>
        <v>0</v>
      </c>
      <c r="D51" s="539"/>
      <c r="E51" s="540"/>
      <c r="F51" s="541">
        <f>JANUARY!U81</f>
        <v>0</v>
      </c>
      <c r="G51" s="542"/>
      <c r="H51" s="123"/>
      <c r="I51" s="521" t="s">
        <v>214</v>
      </c>
      <c r="J51" s="522"/>
      <c r="K51" s="538">
        <f>DECEMBER!$U$80</f>
        <v>0</v>
      </c>
      <c r="L51" s="539"/>
      <c r="M51" s="540"/>
      <c r="N51" s="541">
        <f>DECEMBER!U85</f>
        <v>0</v>
      </c>
      <c r="O51" s="542"/>
      <c r="P51" s="123"/>
    </row>
    <row r="52" spans="1:16" customFormat="1" ht="14.45" customHeight="1" x14ac:dyDescent="0.2">
      <c r="A52" s="521" t="s">
        <v>215</v>
      </c>
      <c r="B52" s="522"/>
      <c r="C52" s="538">
        <f>JANUARY!$U$90</f>
        <v>0</v>
      </c>
      <c r="D52" s="539"/>
      <c r="E52" s="540"/>
      <c r="F52" s="541">
        <f>JANUARY!U91</f>
        <v>0</v>
      </c>
      <c r="G52" s="542"/>
      <c r="H52" s="123"/>
      <c r="I52" s="521" t="s">
        <v>215</v>
      </c>
      <c r="J52" s="522"/>
      <c r="K52" s="538">
        <f>DECEMBER!$U$90</f>
        <v>0</v>
      </c>
      <c r="L52" s="539"/>
      <c r="M52" s="540"/>
      <c r="N52" s="541">
        <f>DECEMBER!U95</f>
        <v>0</v>
      </c>
      <c r="O52" s="542"/>
      <c r="P52" s="123"/>
    </row>
    <row r="53" spans="1:16" customFormat="1" ht="14.45" customHeight="1" x14ac:dyDescent="0.2">
      <c r="A53" s="521" t="s">
        <v>246</v>
      </c>
      <c r="B53" s="522"/>
      <c r="C53" s="543">
        <f>JANUARY!$Z$60</f>
        <v>0</v>
      </c>
      <c r="D53" s="539"/>
      <c r="E53" s="540"/>
      <c r="F53" s="541">
        <f>JANUARY!Z61</f>
        <v>0</v>
      </c>
      <c r="G53" s="542"/>
      <c r="H53" s="123"/>
      <c r="I53" s="521" t="s">
        <v>246</v>
      </c>
      <c r="J53" s="522"/>
      <c r="K53" s="543">
        <f>DECEMBER!$Z$60</f>
        <v>0</v>
      </c>
      <c r="L53" s="539"/>
      <c r="M53" s="540"/>
      <c r="N53" s="541">
        <f>DECEMBER!Z65</f>
        <v>0</v>
      </c>
      <c r="O53" s="542"/>
      <c r="P53" s="123"/>
    </row>
    <row r="54" spans="1:16" customFormat="1" ht="14.45" customHeight="1" x14ac:dyDescent="0.2">
      <c r="A54" s="521" t="s">
        <v>247</v>
      </c>
      <c r="B54" s="522"/>
      <c r="C54" s="538">
        <f>JANUARY!$Z$70</f>
        <v>0</v>
      </c>
      <c r="D54" s="539"/>
      <c r="E54" s="540"/>
      <c r="F54" s="541">
        <f>JANUARY!Z71</f>
        <v>0</v>
      </c>
      <c r="G54" s="542"/>
      <c r="H54" s="123"/>
      <c r="I54" s="521" t="s">
        <v>247</v>
      </c>
      <c r="J54" s="522"/>
      <c r="K54" s="538">
        <f>DECEMBER!$Z$70</f>
        <v>0</v>
      </c>
      <c r="L54" s="539"/>
      <c r="M54" s="540"/>
      <c r="N54" s="541">
        <f>DECEMBER!Z75</f>
        <v>0</v>
      </c>
      <c r="O54" s="542"/>
      <c r="P54" s="123"/>
    </row>
    <row r="55" spans="1:16" customFormat="1" ht="14.45" customHeight="1" x14ac:dyDescent="0.2">
      <c r="A55" s="521" t="s">
        <v>248</v>
      </c>
      <c r="B55" s="522"/>
      <c r="C55" s="538">
        <f>JANUARY!$Z$80</f>
        <v>0</v>
      </c>
      <c r="D55" s="539"/>
      <c r="E55" s="540"/>
      <c r="F55" s="541">
        <f>JANUARY!Z81</f>
        <v>0</v>
      </c>
      <c r="G55" s="542"/>
      <c r="H55" s="123"/>
      <c r="I55" s="521" t="s">
        <v>248</v>
      </c>
      <c r="J55" s="522"/>
      <c r="K55" s="538">
        <f>DECEMBER!$Z$80</f>
        <v>0</v>
      </c>
      <c r="L55" s="539"/>
      <c r="M55" s="540"/>
      <c r="N55" s="541">
        <f>DECEMBER!Z85</f>
        <v>0</v>
      </c>
      <c r="O55" s="542"/>
      <c r="P55" s="123"/>
    </row>
    <row r="56" spans="1:16" customFormat="1" ht="14.45" customHeight="1" x14ac:dyDescent="0.2">
      <c r="A56" s="521" t="s">
        <v>249</v>
      </c>
      <c r="B56" s="522"/>
      <c r="C56" s="538">
        <f>JANUARY!$Z$90</f>
        <v>0</v>
      </c>
      <c r="D56" s="539"/>
      <c r="E56" s="540"/>
      <c r="F56" s="541">
        <f>JANUARY!Z91</f>
        <v>0</v>
      </c>
      <c r="G56" s="542"/>
      <c r="H56" s="101"/>
      <c r="I56" s="521" t="s">
        <v>249</v>
      </c>
      <c r="J56" s="522"/>
      <c r="K56" s="538">
        <f>DECEMBER!$Z$90</f>
        <v>0</v>
      </c>
      <c r="L56" s="539"/>
      <c r="M56" s="540"/>
      <c r="N56" s="541">
        <f>DECEMBER!Z95</f>
        <v>0</v>
      </c>
      <c r="O56" s="542"/>
      <c r="P56" s="101"/>
    </row>
    <row r="57" spans="1:16" customFormat="1" ht="14.45" customHeight="1" x14ac:dyDescent="0.2">
      <c r="A57" s="521" t="s">
        <v>216</v>
      </c>
      <c r="B57" s="522"/>
      <c r="C57" s="552"/>
      <c r="D57" s="553"/>
      <c r="E57" s="554"/>
      <c r="F57" s="541">
        <f>JANUARY!K2</f>
        <v>0</v>
      </c>
      <c r="G57" s="542"/>
      <c r="H57" s="101"/>
      <c r="I57" s="521" t="s">
        <v>216</v>
      </c>
      <c r="J57" s="522"/>
      <c r="K57" s="552" t="s">
        <v>398</v>
      </c>
      <c r="L57" s="553"/>
      <c r="M57" s="554"/>
      <c r="N57" s="559"/>
      <c r="O57" s="560"/>
      <c r="P57" s="101"/>
    </row>
    <row r="58" spans="1:16" customFormat="1" ht="14.45" customHeight="1" thickBot="1" x14ac:dyDescent="0.25">
      <c r="A58" s="232"/>
      <c r="B58" s="232"/>
      <c r="C58" s="544" t="s">
        <v>136</v>
      </c>
      <c r="D58" s="545"/>
      <c r="E58" s="546"/>
      <c r="F58" s="547">
        <f>SUM(F48:G57)</f>
        <v>0</v>
      </c>
      <c r="G58" s="548"/>
      <c r="I58" s="232"/>
      <c r="J58" s="232"/>
      <c r="K58" s="549" t="s">
        <v>136</v>
      </c>
      <c r="L58" s="550"/>
      <c r="M58" s="551"/>
      <c r="N58" s="547">
        <f>SUM(N48:O57)</f>
        <v>0</v>
      </c>
      <c r="O58" s="548"/>
    </row>
    <row r="59" spans="1:16" customFormat="1" ht="14.45" customHeight="1" x14ac:dyDescent="0.2"/>
    <row r="60" spans="1:16" customFormat="1" ht="14.45" customHeight="1" x14ac:dyDescent="0.2"/>
    <row r="61" spans="1:16" customFormat="1" ht="14.45" customHeight="1" x14ac:dyDescent="0.2">
      <c r="J61" s="156" t="s">
        <v>470</v>
      </c>
    </row>
    <row r="62" spans="1:16" customFormat="1" ht="14.45" customHeight="1" x14ac:dyDescent="0.2">
      <c r="J62" s="156" t="s">
        <v>396</v>
      </c>
      <c r="M62" s="556">
        <f>DECEMBER!O67</f>
        <v>0</v>
      </c>
      <c r="N62" s="556"/>
    </row>
    <row r="63" spans="1:16" customFormat="1" ht="14.45" customHeight="1" x14ac:dyDescent="0.2">
      <c r="J63" s="156" t="s">
        <v>474</v>
      </c>
      <c r="M63" s="561">
        <f>DECEMBER!O68</f>
        <v>0</v>
      </c>
      <c r="N63" s="561"/>
    </row>
    <row r="64" spans="1:16" customFormat="1" ht="14.45" customHeight="1" x14ac:dyDescent="0.2">
      <c r="J64" s="156" t="s">
        <v>471</v>
      </c>
      <c r="M64" s="557">
        <f>DECEMBER!O69</f>
        <v>0</v>
      </c>
      <c r="N64" s="557"/>
    </row>
    <row r="65" spans="10:14" customFormat="1" ht="14.45" customHeight="1" thickBot="1" x14ac:dyDescent="0.25">
      <c r="J65" s="156" t="s">
        <v>397</v>
      </c>
      <c r="M65" s="558">
        <f>M62-M64+M63</f>
        <v>0</v>
      </c>
      <c r="N65" s="558"/>
    </row>
    <row r="66" spans="10:14" ht="14.45" customHeight="1" thickTop="1" x14ac:dyDescent="0.2"/>
  </sheetData>
  <sheetProtection algorithmName="SHA-512" hashValue="cCt4dnVn+e4h+p/GnnDoUx+6/6Pv01Qe504G3HKMky4R/muMXU1fRfUdk9eca0KRnPcuIzIF9OXiOZftJnJkwg==" saltValue="+AahjBUxhGBHBdSfWN5OuQ==" spinCount="100000" sheet="1" objects="1" scenarios="1" formatColumns="0" formatRows="0"/>
  <mergeCells count="76">
    <mergeCell ref="G11:K11"/>
    <mergeCell ref="M62:N62"/>
    <mergeCell ref="M64:N64"/>
    <mergeCell ref="M65:N65"/>
    <mergeCell ref="N57:O57"/>
    <mergeCell ref="N55:O55"/>
    <mergeCell ref="N56:O56"/>
    <mergeCell ref="N53:O53"/>
    <mergeCell ref="N54:O54"/>
    <mergeCell ref="N51:O51"/>
    <mergeCell ref="N52:O52"/>
    <mergeCell ref="I49:J49"/>
    <mergeCell ref="K49:M49"/>
    <mergeCell ref="N49:O49"/>
    <mergeCell ref="F49:G49"/>
    <mergeCell ref="M63:N63"/>
    <mergeCell ref="C58:E58"/>
    <mergeCell ref="F58:G58"/>
    <mergeCell ref="K58:M58"/>
    <mergeCell ref="N58:O58"/>
    <mergeCell ref="A57:B57"/>
    <mergeCell ref="C57:E57"/>
    <mergeCell ref="F57:G57"/>
    <mergeCell ref="I57:J57"/>
    <mergeCell ref="K57:M57"/>
    <mergeCell ref="A56:B56"/>
    <mergeCell ref="C56:E56"/>
    <mergeCell ref="F56:G56"/>
    <mergeCell ref="I56:J56"/>
    <mergeCell ref="K56:M56"/>
    <mergeCell ref="A55:B55"/>
    <mergeCell ref="C55:E55"/>
    <mergeCell ref="F55:G55"/>
    <mergeCell ref="I55:J55"/>
    <mergeCell ref="K55:M55"/>
    <mergeCell ref="A54:B54"/>
    <mergeCell ref="C54:E54"/>
    <mergeCell ref="F54:G54"/>
    <mergeCell ref="I54:J54"/>
    <mergeCell ref="K54:M54"/>
    <mergeCell ref="A53:B53"/>
    <mergeCell ref="C53:E53"/>
    <mergeCell ref="F53:G53"/>
    <mergeCell ref="I53:J53"/>
    <mergeCell ref="K53:M53"/>
    <mergeCell ref="A52:B52"/>
    <mergeCell ref="C52:E52"/>
    <mergeCell ref="F52:G52"/>
    <mergeCell ref="I52:J52"/>
    <mergeCell ref="K52:M52"/>
    <mergeCell ref="A51:B51"/>
    <mergeCell ref="C51:E51"/>
    <mergeCell ref="F51:G51"/>
    <mergeCell ref="I51:J51"/>
    <mergeCell ref="K51:M51"/>
    <mergeCell ref="C50:E50"/>
    <mergeCell ref="F50:G50"/>
    <mergeCell ref="I50:J50"/>
    <mergeCell ref="K50:M50"/>
    <mergeCell ref="N50:O50"/>
    <mergeCell ref="C48:E48"/>
    <mergeCell ref="F48:G48"/>
    <mergeCell ref="A50:B50"/>
    <mergeCell ref="T4:X4"/>
    <mergeCell ref="G15:J15"/>
    <mergeCell ref="T18:X18"/>
    <mergeCell ref="C45:G45"/>
    <mergeCell ref="K45:O45"/>
    <mergeCell ref="C47:E47"/>
    <mergeCell ref="F47:G47"/>
    <mergeCell ref="K47:M47"/>
    <mergeCell ref="N47:O47"/>
    <mergeCell ref="K48:M48"/>
    <mergeCell ref="N48:O48"/>
    <mergeCell ref="A49:B49"/>
    <mergeCell ref="C49:E49"/>
  </mergeCells>
  <phoneticPr fontId="0" type="noConversion"/>
  <printOptions horizontalCentered="1" verticalCentered="1"/>
  <pageMargins left="0" right="0" top="0.75" bottom="0" header="0.5" footer="0.5"/>
  <pageSetup paperSize="5" scale="91" pageOrder="overThenDown" orientation="landscape" horizontalDpi="360" verticalDpi="300" r:id="rId1"/>
  <headerFooter alignWithMargins="0">
    <oddHeader>&amp;C&amp;"Arial,Bold"&amp;12ANNUAL REPORT</oddHeader>
  </headerFooter>
  <rowBreaks count="1" manualBreakCount="1">
    <brk id="43" max="16383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N102"/>
  <sheetViews>
    <sheetView zoomScaleNormal="100" workbookViewId="0">
      <pane ySplit="8" topLeftCell="A9" activePane="bottomLeft" state="frozen"/>
      <selection activeCell="A7" sqref="A7:XFD7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7" width="9.140625" style="18" customWidth="1"/>
    <col min="8" max="8" width="30.42578125" style="18" customWidth="1"/>
    <col min="9" max="34" width="9.140625" style="18" customWidth="1"/>
    <col min="35" max="35" width="36.42578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FEBRUARY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107" t="s">
        <v>145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FEBRUARY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FEBRUARY</v>
      </c>
      <c r="H21" s="259" t="s">
        <v>58</v>
      </c>
      <c r="I21" s="261"/>
      <c r="J21" s="425">
        <f>JANUARY!E2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118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s="16" customFormat="1" ht="12.75" customHeight="1" x14ac:dyDescent="0.2">
      <c r="F57" s="23"/>
      <c r="G57" s="79"/>
      <c r="H57" s="80"/>
      <c r="I57" s="78"/>
      <c r="J57" s="78"/>
      <c r="K57" s="447" t="s">
        <v>145</v>
      </c>
      <c r="L57" s="448"/>
      <c r="M57" s="448"/>
      <c r="N57" s="448"/>
      <c r="O57" s="449"/>
      <c r="P57" s="449"/>
      <c r="Q57" s="46"/>
      <c r="T57" s="444" t="s">
        <v>472</v>
      </c>
      <c r="U57" s="445"/>
      <c r="V57" s="445"/>
      <c r="W57" s="446"/>
      <c r="Y57" s="444" t="s">
        <v>472</v>
      </c>
      <c r="Z57" s="445"/>
      <c r="AA57" s="445"/>
      <c r="AB57" s="44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JANUARY!U58</f>
        <v>0</v>
      </c>
      <c r="V58" s="477"/>
      <c r="W58" s="478"/>
      <c r="X58" s="16"/>
      <c r="Y58" s="89" t="s">
        <v>238</v>
      </c>
      <c r="Z58" s="479">
        <f>JANUARY!Z58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191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JANUARY!U59</f>
        <v>0</v>
      </c>
      <c r="V59" s="477"/>
      <c r="W59" s="478"/>
      <c r="X59" s="16"/>
      <c r="Y59" s="89" t="s">
        <v>206</v>
      </c>
      <c r="Z59" s="479">
        <f>JANUARY!Z59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JANUARY!U60</f>
        <v>0</v>
      </c>
      <c r="V60" s="477"/>
      <c r="W60" s="478"/>
      <c r="X60" s="16"/>
      <c r="Y60" s="89" t="s">
        <v>253</v>
      </c>
      <c r="Z60" s="479">
        <f>JANUARY!Z60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JANUARY!U65</f>
        <v>0</v>
      </c>
      <c r="V61" s="434"/>
      <c r="W61" s="82"/>
      <c r="X61" s="16"/>
      <c r="Y61" s="89" t="s">
        <v>207</v>
      </c>
      <c r="Z61" s="434">
        <f>JANUARY!Z65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146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218</v>
      </c>
      <c r="U65" s="434">
        <f>U61+U62+U63-U64</f>
        <v>0</v>
      </c>
      <c r="V65" s="434"/>
      <c r="W65" s="82"/>
      <c r="X65" s="16"/>
      <c r="Y65" s="89" t="s">
        <v>218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147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JANUARY!U68</f>
        <v>0</v>
      </c>
      <c r="V68" s="477"/>
      <c r="W68" s="478"/>
      <c r="X68" s="16"/>
      <c r="Y68" s="89" t="s">
        <v>239</v>
      </c>
      <c r="Z68" s="477">
        <f>JANUARY!Z68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JANUARY!U69</f>
        <v>0</v>
      </c>
      <c r="V69" s="477"/>
      <c r="W69" s="478"/>
      <c r="X69" s="16"/>
      <c r="Y69" s="89" t="s">
        <v>206</v>
      </c>
      <c r="Z69" s="477">
        <f>JANUARY!Z69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JANUARY!U70</f>
        <v>0</v>
      </c>
      <c r="V70" s="477"/>
      <c r="W70" s="478"/>
      <c r="X70" s="16"/>
      <c r="Y70" s="89" t="s">
        <v>253</v>
      </c>
      <c r="Z70" s="477">
        <f>JANUARY!Z70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461" t="s">
        <v>236</v>
      </c>
      <c r="G71" s="462"/>
      <c r="H71" s="469"/>
      <c r="I71" s="469"/>
      <c r="J71" s="78"/>
      <c r="K71" s="453" t="s">
        <v>381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JANUARY!U75</f>
        <v>0</v>
      </c>
      <c r="V71" s="434"/>
      <c r="W71" s="82"/>
      <c r="X71" s="16"/>
      <c r="Y71" s="89" t="s">
        <v>207</v>
      </c>
      <c r="Z71" s="434">
        <f>JANUARY!Z75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461"/>
      <c r="G72" s="462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56"/>
      <c r="P73" s="5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56"/>
      <c r="P74" s="5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56"/>
      <c r="P75" s="56"/>
      <c r="Q75" s="16"/>
      <c r="R75" s="16"/>
      <c r="S75" s="16"/>
      <c r="T75" s="89" t="str">
        <f>T65</f>
        <v>AS OF 2/28</v>
      </c>
      <c r="U75" s="434">
        <f>U71+U72+U73-U74</f>
        <v>0</v>
      </c>
      <c r="V75" s="434"/>
      <c r="W75" s="82"/>
      <c r="X75" s="16"/>
      <c r="Y75" s="89" t="str">
        <f>Y65</f>
        <v>AS OF 2/28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JANUARY!U78</f>
        <v>0</v>
      </c>
      <c r="V78" s="477"/>
      <c r="W78" s="478"/>
      <c r="X78" s="16"/>
      <c r="Y78" s="89" t="s">
        <v>240</v>
      </c>
      <c r="Z78" s="477">
        <f>JANUARY!Z78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JANUARY!U79</f>
        <v>0</v>
      </c>
      <c r="V79" s="477"/>
      <c r="W79" s="478"/>
      <c r="X79" s="16"/>
      <c r="Y79" s="89" t="s">
        <v>206</v>
      </c>
      <c r="Z79" s="477">
        <f>JANUARY!Z79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JANUARY!U80</f>
        <v>0</v>
      </c>
      <c r="V80" s="477"/>
      <c r="W80" s="478"/>
      <c r="X80" s="16"/>
      <c r="Y80" s="89" t="s">
        <v>253</v>
      </c>
      <c r="Z80" s="477">
        <f>JANUARY!Z80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JANUARY!U85</f>
        <v>0</v>
      </c>
      <c r="V81" s="434"/>
      <c r="W81" s="82"/>
      <c r="X81" s="16"/>
      <c r="Y81" s="89" t="s">
        <v>207</v>
      </c>
      <c r="Z81" s="434">
        <f>JANUARY!Z85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2/28</v>
      </c>
      <c r="U85" s="434">
        <f>U81+U82+U83-U84</f>
        <v>0</v>
      </c>
      <c r="V85" s="434"/>
      <c r="W85" s="82"/>
      <c r="X85" s="16"/>
      <c r="Y85" s="89" t="str">
        <f>Y75</f>
        <v>AS OF 2/28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JANUARY!U88</f>
        <v>0</v>
      </c>
      <c r="V88" s="477"/>
      <c r="W88" s="478"/>
      <c r="X88" s="16"/>
      <c r="Y88" s="89" t="s">
        <v>241</v>
      </c>
      <c r="Z88" s="477">
        <f>JANUARY!Z88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JANUARY!U89</f>
        <v>0</v>
      </c>
      <c r="V89" s="477"/>
      <c r="W89" s="478"/>
      <c r="X89" s="16"/>
      <c r="Y89" s="89" t="s">
        <v>206</v>
      </c>
      <c r="Z89" s="477">
        <f>JANUARY!Z89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JANUARY!U90</f>
        <v>0</v>
      </c>
      <c r="V90" s="477"/>
      <c r="W90" s="478"/>
      <c r="X90" s="16"/>
      <c r="Y90" s="89" t="s">
        <v>253</v>
      </c>
      <c r="Z90" s="477">
        <f>JANUARY!Z90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JANUARY!U95</f>
        <v>0</v>
      </c>
      <c r="V91" s="434"/>
      <c r="W91" s="82"/>
      <c r="X91" s="16"/>
      <c r="Y91" s="89" t="s">
        <v>207</v>
      </c>
      <c r="Z91" s="434">
        <f>JANUARY!Z95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2/28</v>
      </c>
      <c r="U95" s="434">
        <f>U91+U92+U93-U94</f>
        <v>0</v>
      </c>
      <c r="V95" s="434"/>
      <c r="W95" s="82"/>
      <c r="X95" s="16"/>
      <c r="Y95" s="89" t="str">
        <f>Y85</f>
        <v>AS OF 2/28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8AYCULZsEIsUxH9E2XVDciurXvZF/tt3/Lu9UTpNLKmax5T1q2kMmjOIlk5F1N8R6rddHmvkrZN7580G/nul7Q==" saltValue="bz3A0fQN0PtFZguEieAmxg==" spinCount="100000" sheet="1" objects="1" scenarios="1" formatColumns="0" formatRows="0"/>
  <mergeCells count="127">
    <mergeCell ref="B2:D2"/>
    <mergeCell ref="E2:F2"/>
    <mergeCell ref="K57:N57"/>
    <mergeCell ref="F61:G61"/>
    <mergeCell ref="H61:I61"/>
    <mergeCell ref="K59:N59"/>
    <mergeCell ref="B58:E58"/>
    <mergeCell ref="G10:I10"/>
    <mergeCell ref="H71:I71"/>
    <mergeCell ref="F71:G71"/>
    <mergeCell ref="F68:G68"/>
    <mergeCell ref="H68:I68"/>
    <mergeCell ref="F69:G69"/>
    <mergeCell ref="H69:I69"/>
    <mergeCell ref="F62:G62"/>
    <mergeCell ref="H62:I62"/>
    <mergeCell ref="F59:G59"/>
    <mergeCell ref="H59:I59"/>
    <mergeCell ref="F60:G60"/>
    <mergeCell ref="H60:I60"/>
    <mergeCell ref="K68:N68"/>
    <mergeCell ref="K60:N60"/>
    <mergeCell ref="O60:P60"/>
    <mergeCell ref="F65:G65"/>
    <mergeCell ref="H65:I65"/>
    <mergeCell ref="F63:G63"/>
    <mergeCell ref="H63:I63"/>
    <mergeCell ref="F64:G64"/>
    <mergeCell ref="H64:I64"/>
    <mergeCell ref="K62:N62"/>
    <mergeCell ref="U89:W89"/>
    <mergeCell ref="U85:V85"/>
    <mergeCell ref="U75:V75"/>
    <mergeCell ref="U74:V74"/>
    <mergeCell ref="U81:V81"/>
    <mergeCell ref="U82:V82"/>
    <mergeCell ref="U83:V83"/>
    <mergeCell ref="U84:V84"/>
    <mergeCell ref="U71:V71"/>
    <mergeCell ref="U72:V72"/>
    <mergeCell ref="U73:V73"/>
    <mergeCell ref="O68:P68"/>
    <mergeCell ref="U90:W90"/>
    <mergeCell ref="Z89:AB89"/>
    <mergeCell ref="Z90:AB90"/>
    <mergeCell ref="Z61:AA61"/>
    <mergeCell ref="F72:G72"/>
    <mergeCell ref="K71:N71"/>
    <mergeCell ref="O71:P71"/>
    <mergeCell ref="K72:N72"/>
    <mergeCell ref="O72:P72"/>
    <mergeCell ref="K69:N69"/>
    <mergeCell ref="O69:P69"/>
    <mergeCell ref="K70:N70"/>
    <mergeCell ref="O70:P70"/>
    <mergeCell ref="H70:I70"/>
    <mergeCell ref="K66:N66"/>
    <mergeCell ref="O66:P66"/>
    <mergeCell ref="K67:N67"/>
    <mergeCell ref="O67:P67"/>
    <mergeCell ref="K64:N64"/>
    <mergeCell ref="O64:P64"/>
    <mergeCell ref="K65:N65"/>
    <mergeCell ref="O65:P65"/>
    <mergeCell ref="O62:P62"/>
    <mergeCell ref="U88:W88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Z88:AB88"/>
    <mergeCell ref="Z78:AB78"/>
    <mergeCell ref="Z68:AB68"/>
    <mergeCell ref="Z65:AA65"/>
    <mergeCell ref="Z85:AA85"/>
    <mergeCell ref="Z75:AA75"/>
    <mergeCell ref="Z81:AA81"/>
    <mergeCell ref="Z82:AA82"/>
    <mergeCell ref="Z83:AA83"/>
    <mergeCell ref="Z84:AA84"/>
    <mergeCell ref="Z71:AA71"/>
    <mergeCell ref="Z72:AA72"/>
    <mergeCell ref="Z73:AA73"/>
    <mergeCell ref="Z74:AA7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3:N63"/>
    <mergeCell ref="O63:P63"/>
    <mergeCell ref="K61:N61"/>
    <mergeCell ref="O61:P61"/>
    <mergeCell ref="O59:P59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354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JanRpt!J39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SUM(FEBRUARY!$B$7)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SUM(FEBRUARY!$C$7)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SUM(FEBRUARY!$D$7)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SUM(FEBRUARY!$E$7)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SUM(FEBRUARY!$F$7)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SUM(FEBRUARY!$L$7:$O$7)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FEBRUARY!$R$7+FEBRUARY!$Q$7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SUM(FEBRUARY!$P$7)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SUM(J7+J17)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356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SUM(FEBRUARY!$U$7)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SUM(FEBRUARY!$V$7)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SUM(FEBRUARY!$W$7+FEBRUARY!$X$7)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SUM(FEBRUARY!$Y$7)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SUM(FEBRUARY!$Z$7)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SUM(FEBRUARY!$AA$7)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SUM(FEBRUARY!$AB$7)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SUM(FEBRUARY!$AC$7)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SUM(FEBRUARY!$AD$7)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SUM(FEBRUARY!$AE$7)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SUM(FEBRUARY!$AF$7)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SUM(FEBRUARY!$AG$7)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SUM(FEBRUARY!$AH$7)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SUM(FEBRUARY!$AJ$7)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SUM(FEBRUARY!$AK$7)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5lc+DxGoiY/pfHmcQ7ye/A8r/50qOkz6MqU8Yn3ooDgEs5xFO+VILiSNPw5wp2aHTFNmPNadmaglWvsuN7V6BQ==" saltValue="b2KXeFodCgId5Xl+CU6U0Q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3" width="9.140625" style="18" customWidth="1"/>
    <col min="4" max="4" width="10.5703125" style="18" customWidth="1"/>
    <col min="5" max="5" width="9.42578125" style="18" customWidth="1"/>
    <col min="6" max="6" width="10.85546875" style="18" bestFit="1" customWidth="1"/>
    <col min="7" max="7" width="9.140625" style="18" customWidth="1"/>
    <col min="8" max="8" width="30.42578125" style="18" customWidth="1"/>
    <col min="9" max="20" width="9.140625" style="18" customWidth="1"/>
    <col min="21" max="21" width="11.85546875" style="18" customWidth="1"/>
    <col min="22" max="22" width="10.42578125" style="18" customWidth="1"/>
    <col min="23" max="34" width="9.140625" style="18" customWidth="1"/>
    <col min="35" max="35" width="36.8554687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MARCH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107" t="s">
        <v>148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MARCH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MARCH</v>
      </c>
      <c r="H21" s="259" t="s">
        <v>58</v>
      </c>
      <c r="I21" s="261"/>
      <c r="J21" s="425">
        <f>FEBRUARY!E2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119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148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FEBRUARY!U58</f>
        <v>0</v>
      </c>
      <c r="V58" s="477"/>
      <c r="W58" s="478"/>
      <c r="X58" s="16"/>
      <c r="Y58" s="89" t="s">
        <v>238</v>
      </c>
      <c r="Z58" s="479">
        <f>FEBRUARY!Z58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190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FEBRUARY!U59</f>
        <v>0</v>
      </c>
      <c r="V59" s="477"/>
      <c r="W59" s="478"/>
      <c r="X59" s="16"/>
      <c r="Y59" s="89" t="s">
        <v>206</v>
      </c>
      <c r="Z59" s="479">
        <f>FEBRUARY!Z59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FEBRUARY!U60</f>
        <v>0</v>
      </c>
      <c r="V60" s="477"/>
      <c r="W60" s="478"/>
      <c r="X60" s="16"/>
      <c r="Y60" s="89" t="s">
        <v>253</v>
      </c>
      <c r="Z60" s="479">
        <f>FEBRUARY!Z60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FEBRUARY!U65</f>
        <v>0</v>
      </c>
      <c r="V61" s="434"/>
      <c r="W61" s="82"/>
      <c r="X61" s="16"/>
      <c r="Y61" s="89" t="s">
        <v>207</v>
      </c>
      <c r="Z61" s="434">
        <f>FEBRUARY!Z65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149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219</v>
      </c>
      <c r="U65" s="434">
        <f>U61+U62+U63-U64</f>
        <v>0</v>
      </c>
      <c r="V65" s="434"/>
      <c r="W65" s="82"/>
      <c r="X65" s="16"/>
      <c r="Y65" s="89" t="s">
        <v>219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150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/>
      <c r="P68" s="455"/>
      <c r="Q68" s="82"/>
      <c r="R68" s="16"/>
      <c r="S68" s="16"/>
      <c r="T68" s="89" t="s">
        <v>243</v>
      </c>
      <c r="U68" s="477">
        <f>FEBRUARY!U68</f>
        <v>0</v>
      </c>
      <c r="V68" s="477"/>
      <c r="W68" s="478"/>
      <c r="X68" s="16"/>
      <c r="Y68" s="89" t="s">
        <v>239</v>
      </c>
      <c r="Z68" s="477">
        <f>FEBRUARY!Z68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FEBRUARY!U69</f>
        <v>0</v>
      </c>
      <c r="V69" s="477"/>
      <c r="W69" s="478"/>
      <c r="X69" s="16"/>
      <c r="Y69" s="89" t="s">
        <v>206</v>
      </c>
      <c r="Z69" s="477">
        <f>FEBRUARY!Z69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FEBRUARY!U70</f>
        <v>0</v>
      </c>
      <c r="V70" s="477"/>
      <c r="W70" s="478"/>
      <c r="X70" s="16"/>
      <c r="Y70" s="89" t="s">
        <v>253</v>
      </c>
      <c r="Z70" s="477">
        <f>FEBRUARY!Z70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382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FEBRUARY!U75</f>
        <v>0</v>
      </c>
      <c r="V71" s="434"/>
      <c r="W71" s="82"/>
      <c r="X71" s="16"/>
      <c r="Y71" s="89" t="s">
        <v>207</v>
      </c>
      <c r="Z71" s="434">
        <f>FEBRUARY!Z75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56"/>
      <c r="P73" s="5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3/31</v>
      </c>
      <c r="U75" s="434">
        <f>U71+U72+U73-U74</f>
        <v>0</v>
      </c>
      <c r="V75" s="434"/>
      <c r="W75" s="82"/>
      <c r="X75" s="16"/>
      <c r="Y75" s="89" t="str">
        <f>Y65</f>
        <v>AS OF 3/31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FEBRUARY!U78</f>
        <v>0</v>
      </c>
      <c r="V78" s="477"/>
      <c r="W78" s="478"/>
      <c r="X78" s="16"/>
      <c r="Y78" s="89" t="s">
        <v>240</v>
      </c>
      <c r="Z78" s="477">
        <f>FEBRUARY!Z78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FEBRUARY!U79</f>
        <v>0</v>
      </c>
      <c r="V79" s="477"/>
      <c r="W79" s="478"/>
      <c r="X79" s="16"/>
      <c r="Y79" s="89" t="s">
        <v>206</v>
      </c>
      <c r="Z79" s="477">
        <f>FEBRUARY!Z79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FEBRUARY!U80</f>
        <v>0</v>
      </c>
      <c r="V80" s="477"/>
      <c r="W80" s="478"/>
      <c r="X80" s="16"/>
      <c r="Y80" s="89" t="s">
        <v>253</v>
      </c>
      <c r="Z80" s="477">
        <f>FEBRUARY!Z80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FEBRUARY!U85</f>
        <v>0</v>
      </c>
      <c r="V81" s="434"/>
      <c r="W81" s="82"/>
      <c r="X81" s="16"/>
      <c r="Y81" s="89" t="s">
        <v>207</v>
      </c>
      <c r="Z81" s="434">
        <f>FEBRUARY!Z85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3/31</v>
      </c>
      <c r="U85" s="434">
        <f>U81+U82+U83-U84</f>
        <v>0</v>
      </c>
      <c r="V85" s="434"/>
      <c r="W85" s="82"/>
      <c r="X85" s="16"/>
      <c r="Y85" s="89" t="str">
        <f>Y75</f>
        <v>AS OF 3/31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FEBRUARY!U88</f>
        <v>0</v>
      </c>
      <c r="V88" s="477"/>
      <c r="W88" s="478"/>
      <c r="X88" s="16"/>
      <c r="Y88" s="89" t="s">
        <v>241</v>
      </c>
      <c r="Z88" s="477">
        <f>FEBRUARY!Z88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FEBRUARY!U89</f>
        <v>0</v>
      </c>
      <c r="V89" s="477"/>
      <c r="W89" s="478"/>
      <c r="X89" s="16"/>
      <c r="Y89" s="89" t="s">
        <v>206</v>
      </c>
      <c r="Z89" s="477">
        <f>FEBRUARY!Z89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FEBRUARY!U90</f>
        <v>0</v>
      </c>
      <c r="V90" s="477"/>
      <c r="W90" s="478"/>
      <c r="X90" s="16"/>
      <c r="Y90" s="89" t="s">
        <v>253</v>
      </c>
      <c r="Z90" s="477">
        <f>FEBRUARY!Z90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FEBRUARY!U95</f>
        <v>0</v>
      </c>
      <c r="V91" s="434"/>
      <c r="W91" s="82"/>
      <c r="X91" s="16"/>
      <c r="Y91" s="89" t="s">
        <v>207</v>
      </c>
      <c r="Z91" s="434">
        <f>FEBRUARY!Z95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3/31</v>
      </c>
      <c r="U95" s="434">
        <f>U91+U92+U93-U94</f>
        <v>0</v>
      </c>
      <c r="V95" s="434"/>
      <c r="W95" s="82"/>
      <c r="X95" s="16"/>
      <c r="Y95" s="89" t="str">
        <f>Y85</f>
        <v>AS OF 3/31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fQnH04x2nJnkkDAeQPePEEvvrcu/OndIraLUYWsRSG6BItQLo3uT2T+V4sFhUyVPHxfPIIp5h4NiR+vhkePgQg==" saltValue="h1ybhe8oA9yQ6HO1+56jPw==" spinCount="100000" sheet="1" objects="1" scenarios="1" formatColumns="0" formatRows="0"/>
  <mergeCells count="125">
    <mergeCell ref="B2:D2"/>
    <mergeCell ref="E2:F2"/>
    <mergeCell ref="B58:E58"/>
    <mergeCell ref="G10:I10"/>
    <mergeCell ref="K57:N57"/>
    <mergeCell ref="K58:N58"/>
    <mergeCell ref="O72:P72"/>
    <mergeCell ref="O65:P65"/>
    <mergeCell ref="O66:P66"/>
    <mergeCell ref="F65:G65"/>
    <mergeCell ref="H65:I65"/>
    <mergeCell ref="F63:G63"/>
    <mergeCell ref="H63:I63"/>
    <mergeCell ref="F64:G64"/>
    <mergeCell ref="H64:I64"/>
    <mergeCell ref="H70:I70"/>
    <mergeCell ref="H71:I71"/>
    <mergeCell ref="F68:G68"/>
    <mergeCell ref="H68:I68"/>
    <mergeCell ref="F69:G69"/>
    <mergeCell ref="H69:I69"/>
    <mergeCell ref="F61:G61"/>
    <mergeCell ref="H61:I61"/>
    <mergeCell ref="F62:G62"/>
    <mergeCell ref="H62:I62"/>
    <mergeCell ref="F59:G59"/>
    <mergeCell ref="H59:I59"/>
    <mergeCell ref="F60:G60"/>
    <mergeCell ref="O59:P59"/>
    <mergeCell ref="O60:P60"/>
    <mergeCell ref="O61:P61"/>
    <mergeCell ref="O62:P62"/>
    <mergeCell ref="K61:N61"/>
    <mergeCell ref="H60:I60"/>
    <mergeCell ref="K70:N70"/>
    <mergeCell ref="K71:N71"/>
    <mergeCell ref="K64:N64"/>
    <mergeCell ref="K65:N65"/>
    <mergeCell ref="K66:N66"/>
    <mergeCell ref="K67:N67"/>
    <mergeCell ref="K62:N62"/>
    <mergeCell ref="K63:N63"/>
    <mergeCell ref="K68:N68"/>
    <mergeCell ref="Z83:AA83"/>
    <mergeCell ref="Z84:AA84"/>
    <mergeCell ref="Z85:AA85"/>
    <mergeCell ref="U81:V81"/>
    <mergeCell ref="U78:W78"/>
    <mergeCell ref="U88:W88"/>
    <mergeCell ref="O67:P67"/>
    <mergeCell ref="O69:P69"/>
    <mergeCell ref="O63:P63"/>
    <mergeCell ref="O64:P64"/>
    <mergeCell ref="O70:P70"/>
    <mergeCell ref="O71:P71"/>
    <mergeCell ref="U75:V75"/>
    <mergeCell ref="Z71:AA71"/>
    <mergeCell ref="Z72:AA72"/>
    <mergeCell ref="Z73:AA73"/>
    <mergeCell ref="Z74:AA74"/>
    <mergeCell ref="Z75:AA75"/>
    <mergeCell ref="U71:V71"/>
    <mergeCell ref="U72:V72"/>
    <mergeCell ref="U73:V73"/>
    <mergeCell ref="U74:V74"/>
    <mergeCell ref="U64:V64"/>
    <mergeCell ref="U65:V65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Z82:AA82"/>
    <mergeCell ref="U4:Y4"/>
    <mergeCell ref="U18:Y18"/>
    <mergeCell ref="J15:K15"/>
    <mergeCell ref="Z68:AB68"/>
    <mergeCell ref="Z58:AB58"/>
    <mergeCell ref="U58:W58"/>
    <mergeCell ref="U68:W68"/>
    <mergeCell ref="Z62:AA62"/>
    <mergeCell ref="Z63:AA63"/>
    <mergeCell ref="Z64:AA64"/>
    <mergeCell ref="Z65:AA65"/>
    <mergeCell ref="Y57:AB57"/>
    <mergeCell ref="U61:V61"/>
    <mergeCell ref="U62:V62"/>
    <mergeCell ref="U63:V63"/>
    <mergeCell ref="T57:W57"/>
    <mergeCell ref="K59:N59"/>
    <mergeCell ref="K60:N60"/>
    <mergeCell ref="Z61:AA61"/>
    <mergeCell ref="K72:N72"/>
    <mergeCell ref="O57:P57"/>
    <mergeCell ref="O58:P58"/>
    <mergeCell ref="K69:N69"/>
    <mergeCell ref="O68:P68"/>
    <mergeCell ref="U89:W89"/>
    <mergeCell ref="U90:W90"/>
    <mergeCell ref="Z89:AB89"/>
    <mergeCell ref="Z90:AB90"/>
    <mergeCell ref="Z59:AB59"/>
    <mergeCell ref="Z60:AB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88:AB88"/>
    <mergeCell ref="Z78:AB78"/>
    <mergeCell ref="U82:V82"/>
    <mergeCell ref="U83:V83"/>
    <mergeCell ref="U84:V84"/>
    <mergeCell ref="U85:V85"/>
    <mergeCell ref="Z81:AA81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50"/>
  <sheetViews>
    <sheetView showGridLines="0" workbookViewId="0">
      <selection activeCell="J7" sqref="J7"/>
    </sheetView>
  </sheetViews>
  <sheetFormatPr defaultColWidth="8.7109375" defaultRowHeight="15.6" customHeight="1" x14ac:dyDescent="0.2"/>
  <cols>
    <col min="8" max="10" width="11.7109375" customWidth="1"/>
  </cols>
  <sheetData>
    <row r="1" spans="1:11" s="166" customFormat="1" ht="15.6" customHeight="1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166" customFormat="1" ht="15.6" customHeight="1" x14ac:dyDescent="0.25">
      <c r="A2" s="474" t="str">
        <f>JANUARY!G10</f>
        <v>UNITED STEELWORKERS - LOCAL UNION</v>
      </c>
      <c r="B2" s="474"/>
      <c r="C2" s="474"/>
      <c r="D2" s="474"/>
      <c r="E2" s="474"/>
      <c r="F2" s="474"/>
      <c r="G2" s="474"/>
      <c r="H2" s="474"/>
      <c r="I2" s="474"/>
      <c r="J2" s="474"/>
      <c r="K2" s="165"/>
    </row>
    <row r="3" spans="1:11" s="166" customFormat="1" ht="15.6" customHeight="1" x14ac:dyDescent="0.25">
      <c r="A3" s="474" t="s">
        <v>357</v>
      </c>
      <c r="B3" s="474"/>
      <c r="C3" s="474"/>
      <c r="D3" s="474"/>
      <c r="E3" s="474"/>
      <c r="F3" s="474"/>
      <c r="G3" s="474"/>
      <c r="H3" s="474"/>
      <c r="I3" s="474"/>
      <c r="J3" s="474"/>
      <c r="K3" s="165"/>
    </row>
    <row r="4" spans="1:11" s="171" customFormat="1" ht="15.6" customHeight="1" x14ac:dyDescent="0.25">
      <c r="B4" s="172"/>
      <c r="C4" s="172"/>
      <c r="D4" s="172"/>
      <c r="E4" s="172"/>
      <c r="F4" s="173" t="s">
        <v>358</v>
      </c>
      <c r="G4" s="174">
        <f>JANUARY!E11</f>
        <v>0</v>
      </c>
      <c r="H4" s="172"/>
      <c r="I4" s="172"/>
      <c r="J4" s="172"/>
      <c r="K4" s="175"/>
    </row>
    <row r="5" spans="1:11" ht="15.6" customHeight="1" x14ac:dyDescent="0.2">
      <c r="A5" s="102" t="s">
        <v>236</v>
      </c>
      <c r="B5" s="102"/>
      <c r="C5" s="102"/>
      <c r="D5" s="102"/>
      <c r="E5" s="102"/>
      <c r="F5" s="102"/>
      <c r="G5" s="269" t="s">
        <v>404</v>
      </c>
      <c r="H5" s="124" t="s">
        <v>355</v>
      </c>
      <c r="I5" s="124"/>
      <c r="J5" s="102"/>
      <c r="K5" s="102"/>
    </row>
    <row r="6" spans="1:11" ht="15.6" customHeight="1" thickBo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6" customHeight="1" x14ac:dyDescent="0.2">
      <c r="A7" s="102" t="s">
        <v>276</v>
      </c>
      <c r="B7" s="102"/>
      <c r="C7" s="102"/>
      <c r="D7" s="102"/>
      <c r="E7" s="102"/>
      <c r="F7" s="102"/>
      <c r="G7" s="102"/>
      <c r="H7" s="102"/>
      <c r="I7" s="102" t="s">
        <v>277</v>
      </c>
      <c r="J7" s="125">
        <f>FebRpt!J39</f>
        <v>0</v>
      </c>
      <c r="K7" s="102"/>
    </row>
    <row r="8" spans="1:11" ht="15.6" customHeight="1" x14ac:dyDescent="0.2">
      <c r="A8" s="126" t="s">
        <v>278</v>
      </c>
      <c r="B8" s="126"/>
      <c r="C8" s="126"/>
      <c r="D8" s="126"/>
      <c r="E8" s="126"/>
      <c r="F8" s="102"/>
      <c r="G8" s="102"/>
      <c r="H8" s="102"/>
      <c r="I8" s="102"/>
      <c r="J8" s="127"/>
      <c r="K8" s="102"/>
    </row>
    <row r="9" spans="1:11" ht="15.6" customHeight="1" x14ac:dyDescent="0.2">
      <c r="A9" s="102" t="s">
        <v>279</v>
      </c>
      <c r="B9" s="102"/>
      <c r="C9" s="102"/>
      <c r="D9" s="102"/>
      <c r="E9" s="102"/>
      <c r="F9" s="102"/>
      <c r="G9" s="102"/>
      <c r="H9" s="102"/>
      <c r="I9" s="153">
        <f>SUM(MARCH!$B$7)</f>
        <v>0</v>
      </c>
      <c r="J9" s="129"/>
      <c r="K9" s="102"/>
    </row>
    <row r="10" spans="1:11" ht="15.6" customHeight="1" x14ac:dyDescent="0.2">
      <c r="A10" s="102" t="s">
        <v>371</v>
      </c>
      <c r="B10" s="102"/>
      <c r="C10" s="102"/>
      <c r="D10" s="102"/>
      <c r="E10" s="102"/>
      <c r="F10" s="102"/>
      <c r="G10" s="102"/>
      <c r="H10" s="102"/>
      <c r="I10" s="130">
        <f>SUM(MARCH!$C$7)</f>
        <v>0</v>
      </c>
      <c r="J10" s="129"/>
      <c r="K10" s="102"/>
    </row>
    <row r="11" spans="1:11" ht="15.6" customHeight="1" x14ac:dyDescent="0.2">
      <c r="A11" s="102" t="s">
        <v>324</v>
      </c>
      <c r="B11" s="102"/>
      <c r="C11" s="102"/>
      <c r="D11" s="102"/>
      <c r="E11" s="102"/>
      <c r="F11" s="102"/>
      <c r="G11" s="102"/>
      <c r="H11" s="102"/>
      <c r="I11" s="130">
        <f>SUM(MARCH!$D$7)</f>
        <v>0</v>
      </c>
      <c r="J11" s="129"/>
      <c r="K11" s="102"/>
    </row>
    <row r="12" spans="1:11" ht="15.6" customHeight="1" x14ac:dyDescent="0.2">
      <c r="A12" s="102" t="s">
        <v>280</v>
      </c>
      <c r="B12" s="102"/>
      <c r="C12" s="102"/>
      <c r="D12" s="102"/>
      <c r="E12" s="102"/>
      <c r="F12" s="102"/>
      <c r="G12" s="102"/>
      <c r="H12" s="102"/>
      <c r="I12" s="130">
        <f>SUM(MARCH!$E$7)</f>
        <v>0</v>
      </c>
      <c r="J12" s="129"/>
      <c r="K12" s="102"/>
    </row>
    <row r="13" spans="1:11" ht="15.6" customHeight="1" x14ac:dyDescent="0.2">
      <c r="A13" s="102" t="s">
        <v>281</v>
      </c>
      <c r="B13" s="102"/>
      <c r="C13" s="102"/>
      <c r="D13" s="102"/>
      <c r="E13" s="102"/>
      <c r="F13" s="102"/>
      <c r="G13" s="102"/>
      <c r="H13" s="102"/>
      <c r="I13" s="130">
        <f>SUM(MARCH!$F$7)</f>
        <v>0</v>
      </c>
      <c r="J13" s="129"/>
      <c r="K13" s="102"/>
    </row>
    <row r="14" spans="1:11" ht="15.6" customHeight="1" x14ac:dyDescent="0.2">
      <c r="A14" s="102" t="s">
        <v>282</v>
      </c>
      <c r="B14" s="102"/>
      <c r="C14" s="102"/>
      <c r="D14" s="102"/>
      <c r="E14" s="102"/>
      <c r="F14" s="102"/>
      <c r="G14" s="102"/>
      <c r="H14" s="102"/>
      <c r="I14" s="130">
        <f>SUM(MARCH!$L$7:$O$7)</f>
        <v>0</v>
      </c>
      <c r="J14" s="129"/>
      <c r="K14" s="102"/>
    </row>
    <row r="15" spans="1:11" ht="15.6" customHeight="1" x14ac:dyDescent="0.2">
      <c r="A15" s="102"/>
      <c r="B15" s="102" t="s">
        <v>283</v>
      </c>
      <c r="C15" s="102" t="s">
        <v>284</v>
      </c>
      <c r="D15" s="102"/>
      <c r="E15" s="102"/>
      <c r="F15" s="102"/>
      <c r="G15" s="102"/>
      <c r="H15" s="102"/>
      <c r="I15" s="130">
        <f>SUM(MARCH!$Q$7:$R$7)</f>
        <v>0</v>
      </c>
      <c r="J15" s="129"/>
      <c r="K15" s="102"/>
    </row>
    <row r="16" spans="1:11" ht="15.6" customHeight="1" thickBot="1" x14ac:dyDescent="0.25">
      <c r="A16" s="102"/>
      <c r="B16" s="102"/>
      <c r="C16" s="102" t="s">
        <v>285</v>
      </c>
      <c r="D16" s="102"/>
      <c r="E16" s="102"/>
      <c r="F16" s="102"/>
      <c r="G16" s="102"/>
      <c r="H16" s="102"/>
      <c r="I16" s="131">
        <f>SUM(MARCH!$P$7)</f>
        <v>0</v>
      </c>
      <c r="J16" s="129"/>
      <c r="K16" s="102"/>
    </row>
    <row r="17" spans="1:11" ht="15.6" customHeight="1" thickBot="1" x14ac:dyDescent="0.25">
      <c r="A17" s="102"/>
      <c r="B17" s="126" t="s">
        <v>286</v>
      </c>
      <c r="C17" s="102"/>
      <c r="D17" s="102"/>
      <c r="E17" s="102"/>
      <c r="F17" s="102"/>
      <c r="G17" s="102"/>
      <c r="H17" s="102"/>
      <c r="I17" s="126" t="s">
        <v>277</v>
      </c>
      <c r="J17" s="132">
        <f>SUM(I9:I16)</f>
        <v>0</v>
      </c>
      <c r="K17" s="102"/>
    </row>
    <row r="18" spans="1:11" ht="15.6" customHeight="1" thickTop="1" thickBot="1" x14ac:dyDescent="0.25">
      <c r="A18" s="102"/>
      <c r="B18" s="126" t="s">
        <v>287</v>
      </c>
      <c r="C18" s="102"/>
      <c r="D18" s="102"/>
      <c r="E18" s="102"/>
      <c r="F18" s="102"/>
      <c r="G18" s="102"/>
      <c r="H18" s="102"/>
      <c r="I18" s="102"/>
      <c r="J18" s="133">
        <f>SUM(J7+J17)</f>
        <v>0</v>
      </c>
      <c r="K18" s="102"/>
    </row>
    <row r="19" spans="1:11" ht="15.6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34" t="s">
        <v>236</v>
      </c>
      <c r="K19" s="102"/>
    </row>
    <row r="20" spans="1:11" ht="15.6" customHeight="1" x14ac:dyDescent="0.2">
      <c r="A20" s="102" t="s">
        <v>288</v>
      </c>
      <c r="B20" s="102"/>
      <c r="C20" s="102"/>
      <c r="D20" s="102"/>
      <c r="E20" s="102"/>
      <c r="F20" s="102"/>
      <c r="G20" s="102"/>
      <c r="H20" s="102"/>
      <c r="I20" s="102"/>
      <c r="J20" s="129"/>
      <c r="K20" s="102"/>
    </row>
    <row r="21" spans="1:11" ht="15.6" customHeight="1" thickBot="1" x14ac:dyDescent="0.25">
      <c r="A21" s="102" t="s">
        <v>289</v>
      </c>
      <c r="B21" s="102"/>
      <c r="C21" s="102"/>
      <c r="D21" s="102"/>
      <c r="E21" s="102"/>
      <c r="F21" s="102"/>
      <c r="G21" s="102"/>
      <c r="H21" s="102"/>
      <c r="I21" s="102"/>
      <c r="J21" s="129"/>
      <c r="K21" s="102"/>
    </row>
    <row r="22" spans="1:11" ht="15.6" customHeight="1" x14ac:dyDescent="0.2">
      <c r="A22" s="102" t="s">
        <v>290</v>
      </c>
      <c r="B22" s="102"/>
      <c r="C22" s="102"/>
      <c r="D22" s="102"/>
      <c r="E22" s="102"/>
      <c r="F22" s="102"/>
      <c r="G22" s="102"/>
      <c r="H22" s="125">
        <f>SUM(MARCH!$U$7)</f>
        <v>0</v>
      </c>
      <c r="I22" s="102"/>
      <c r="J22" s="129"/>
      <c r="K22" s="102"/>
    </row>
    <row r="23" spans="1:11" ht="15.6" customHeight="1" x14ac:dyDescent="0.2">
      <c r="A23" s="102" t="s">
        <v>291</v>
      </c>
      <c r="B23" s="102"/>
      <c r="C23" s="102"/>
      <c r="D23" s="102"/>
      <c r="E23" s="102"/>
      <c r="F23" s="102"/>
      <c r="G23" s="102"/>
      <c r="H23" s="135">
        <f>SUM(MARCH!$V$7)</f>
        <v>0</v>
      </c>
      <c r="I23" s="102"/>
      <c r="J23" s="129"/>
      <c r="K23" s="102"/>
    </row>
    <row r="24" spans="1:11" ht="15.6" customHeight="1" thickBot="1" x14ac:dyDescent="0.25">
      <c r="A24" s="102" t="s">
        <v>292</v>
      </c>
      <c r="B24" s="102"/>
      <c r="C24" s="102"/>
      <c r="D24" s="102"/>
      <c r="E24" s="102"/>
      <c r="F24" s="102"/>
      <c r="G24" s="102"/>
      <c r="H24" s="135">
        <f>SUM(MARCH!$W$7)+SUM(MARCH!$X$7)</f>
        <v>0</v>
      </c>
      <c r="I24" s="102"/>
      <c r="J24" s="129"/>
      <c r="K24" s="102"/>
    </row>
    <row r="25" spans="1:11" ht="15.6" customHeight="1" thickBot="1" x14ac:dyDescent="0.25">
      <c r="A25" s="102" t="s">
        <v>293</v>
      </c>
      <c r="B25" s="102"/>
      <c r="C25" s="102"/>
      <c r="D25" s="102"/>
      <c r="E25" s="102"/>
      <c r="F25" s="102"/>
      <c r="G25" s="102"/>
      <c r="H25" s="131">
        <f>SUM(MARCH!$Y$7)</f>
        <v>0</v>
      </c>
      <c r="I25" s="128">
        <f>SUM(H22:H25)</f>
        <v>0</v>
      </c>
      <c r="J25" s="129"/>
      <c r="K25" s="102"/>
    </row>
    <row r="26" spans="1:11" ht="15.6" customHeight="1" x14ac:dyDescent="0.2">
      <c r="A26" s="102" t="s">
        <v>294</v>
      </c>
      <c r="B26" s="102"/>
      <c r="C26" s="102"/>
      <c r="D26" s="102"/>
      <c r="E26" s="102"/>
      <c r="F26" s="102"/>
      <c r="G26" s="102"/>
      <c r="H26" s="102"/>
      <c r="I26" s="130">
        <f>SUM(MARCH!$Z$7)</f>
        <v>0</v>
      </c>
      <c r="J26" s="129"/>
      <c r="K26" s="102"/>
    </row>
    <row r="27" spans="1:11" ht="15.6" customHeight="1" x14ac:dyDescent="0.2">
      <c r="A27" s="102" t="s">
        <v>295</v>
      </c>
      <c r="B27" s="102"/>
      <c r="C27" s="102"/>
      <c r="D27" s="102"/>
      <c r="E27" s="102"/>
      <c r="F27" s="102"/>
      <c r="G27" s="102"/>
      <c r="H27" s="102"/>
      <c r="I27" s="130">
        <f>SUM(MARCH!$AA$7)</f>
        <v>0</v>
      </c>
      <c r="J27" s="129"/>
      <c r="K27" s="102"/>
    </row>
    <row r="28" spans="1:11" ht="15.6" customHeight="1" x14ac:dyDescent="0.2">
      <c r="A28" s="102" t="s">
        <v>296</v>
      </c>
      <c r="B28" s="102"/>
      <c r="C28" s="102"/>
      <c r="D28" s="102"/>
      <c r="E28" s="102"/>
      <c r="F28" s="102"/>
      <c r="G28" s="102"/>
      <c r="H28" s="102"/>
      <c r="I28" s="130">
        <f>SUM(MARCH!$AB$7)</f>
        <v>0</v>
      </c>
      <c r="J28" s="129"/>
      <c r="K28" s="102"/>
    </row>
    <row r="29" spans="1:11" ht="15.6" customHeight="1" x14ac:dyDescent="0.2">
      <c r="A29" s="102" t="s">
        <v>297</v>
      </c>
      <c r="B29" s="102"/>
      <c r="C29" s="102"/>
      <c r="D29" s="102"/>
      <c r="E29" s="102"/>
      <c r="F29" s="102"/>
      <c r="G29" s="102"/>
      <c r="H29" s="102"/>
      <c r="I29" s="130">
        <f>SUM(MARCH!$AC$7)</f>
        <v>0</v>
      </c>
      <c r="J29" s="129"/>
      <c r="K29" s="102"/>
    </row>
    <row r="30" spans="1:11" ht="15.6" customHeight="1" x14ac:dyDescent="0.2">
      <c r="A30" s="102" t="s">
        <v>298</v>
      </c>
      <c r="B30" s="102"/>
      <c r="C30" s="102"/>
      <c r="D30" s="102"/>
      <c r="E30" s="102"/>
      <c r="F30" s="102"/>
      <c r="G30" s="102"/>
      <c r="H30" s="102"/>
      <c r="I30" s="130">
        <f>SUM(MARCH!$AD$7)</f>
        <v>0</v>
      </c>
      <c r="J30" s="129"/>
      <c r="K30" s="102"/>
    </row>
    <row r="31" spans="1:11" ht="15.6" customHeight="1" x14ac:dyDescent="0.2">
      <c r="A31" s="102" t="s">
        <v>299</v>
      </c>
      <c r="B31" s="102"/>
      <c r="C31" s="102"/>
      <c r="D31" s="102"/>
      <c r="E31" s="102"/>
      <c r="F31" s="102"/>
      <c r="G31" s="102"/>
      <c r="H31" s="102"/>
      <c r="I31" s="130">
        <f>SUM(MARCH!$AE$7)</f>
        <v>0</v>
      </c>
      <c r="J31" s="129"/>
      <c r="K31" s="102"/>
    </row>
    <row r="32" spans="1:11" ht="15.6" customHeight="1" x14ac:dyDescent="0.2">
      <c r="A32" s="102" t="s">
        <v>300</v>
      </c>
      <c r="B32" s="102"/>
      <c r="C32" s="102"/>
      <c r="D32" s="102"/>
      <c r="E32" s="102"/>
      <c r="F32" s="102"/>
      <c r="G32" s="102"/>
      <c r="H32" s="102"/>
      <c r="I32" s="130">
        <f>SUM(MARCH!$AF$7)</f>
        <v>0</v>
      </c>
      <c r="J32" s="129"/>
      <c r="K32" s="102"/>
    </row>
    <row r="33" spans="1:11" ht="15.6" customHeight="1" x14ac:dyDescent="0.2">
      <c r="A33" s="102" t="s">
        <v>301</v>
      </c>
      <c r="B33" s="102"/>
      <c r="C33" s="102"/>
      <c r="D33" s="102"/>
      <c r="E33" s="102"/>
      <c r="F33" s="102"/>
      <c r="G33" s="102"/>
      <c r="H33" s="102"/>
      <c r="I33" s="130">
        <f>SUM(MARCH!$AG$7)</f>
        <v>0</v>
      </c>
      <c r="J33" s="129"/>
      <c r="K33" s="102"/>
    </row>
    <row r="34" spans="1:11" ht="15.6" customHeight="1" x14ac:dyDescent="0.2">
      <c r="A34" s="102" t="s">
        <v>302</v>
      </c>
      <c r="B34" s="102"/>
      <c r="C34" s="102"/>
      <c r="D34" s="102"/>
      <c r="E34" s="102"/>
      <c r="F34" s="102"/>
      <c r="G34" s="102"/>
      <c r="H34" s="102"/>
      <c r="I34" s="130">
        <f>SUM(MARCH!$AH$7)</f>
        <v>0</v>
      </c>
      <c r="J34" s="129"/>
      <c r="K34" s="102"/>
    </row>
    <row r="35" spans="1:11" ht="15.6" customHeight="1" x14ac:dyDescent="0.2">
      <c r="A35" s="102" t="s">
        <v>302</v>
      </c>
      <c r="B35" s="102"/>
      <c r="C35" s="102"/>
      <c r="D35" s="102"/>
      <c r="E35" s="102"/>
      <c r="F35" s="102"/>
      <c r="G35" s="102"/>
      <c r="H35" s="102"/>
      <c r="I35" s="137">
        <v>0</v>
      </c>
      <c r="J35" s="129"/>
      <c r="K35" s="102"/>
    </row>
    <row r="36" spans="1:11" ht="15.6" customHeight="1" x14ac:dyDescent="0.2">
      <c r="A36" s="102" t="s">
        <v>303</v>
      </c>
      <c r="B36" s="102"/>
      <c r="C36" s="102"/>
      <c r="D36" s="102"/>
      <c r="E36" s="102"/>
      <c r="F36" s="102"/>
      <c r="G36" s="102"/>
      <c r="H36" s="102"/>
      <c r="I36" s="130">
        <f>SUM(MARCH!$AJ$7)</f>
        <v>0</v>
      </c>
      <c r="J36" s="129"/>
      <c r="K36" s="102"/>
    </row>
    <row r="37" spans="1:11" ht="15.6" customHeight="1" thickBot="1" x14ac:dyDescent="0.25">
      <c r="A37" s="102" t="s">
        <v>304</v>
      </c>
      <c r="B37" s="102"/>
      <c r="C37" s="102"/>
      <c r="D37" s="102"/>
      <c r="E37" s="102"/>
      <c r="F37" s="102"/>
      <c r="G37" s="102"/>
      <c r="H37" s="102"/>
      <c r="I37" s="131">
        <f>SUM(MARCH!$AK$7)</f>
        <v>0</v>
      </c>
      <c r="J37" s="129"/>
      <c r="K37" s="102"/>
    </row>
    <row r="38" spans="1:11" ht="15.6" customHeight="1" thickBot="1" x14ac:dyDescent="0.25">
      <c r="A38" s="138" t="s">
        <v>305</v>
      </c>
      <c r="B38" s="102"/>
      <c r="C38" s="102"/>
      <c r="D38" s="102"/>
      <c r="E38" s="102"/>
      <c r="F38" s="102"/>
      <c r="G38" s="102"/>
      <c r="H38" s="102"/>
      <c r="I38" s="139"/>
      <c r="J38" s="140">
        <f>SUM(I25:I37)</f>
        <v>0</v>
      </c>
      <c r="K38" s="102"/>
    </row>
    <row r="39" spans="1:11" ht="15.6" customHeight="1" thickTop="1" thickBot="1" x14ac:dyDescent="0.25">
      <c r="A39" s="126" t="s">
        <v>306</v>
      </c>
      <c r="B39" s="102"/>
      <c r="C39" s="102"/>
      <c r="D39" s="102"/>
      <c r="E39" s="102"/>
      <c r="F39" s="102"/>
      <c r="G39" s="102"/>
      <c r="H39" s="102"/>
      <c r="I39" s="102"/>
      <c r="J39" s="141">
        <f>SUM(J18-J38)</f>
        <v>0</v>
      </c>
      <c r="K39" s="102"/>
    </row>
    <row r="40" spans="1:11" ht="15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15.6" customHeight="1" x14ac:dyDescent="0.2">
      <c r="A41" s="102" t="s">
        <v>307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.6" customHeight="1" x14ac:dyDescent="0.2">
      <c r="A42" s="102" t="s">
        <v>308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.6" customHeight="1" x14ac:dyDescent="0.2">
      <c r="A43" s="102" t="s">
        <v>309</v>
      </c>
      <c r="B43" s="102"/>
      <c r="C43" s="102"/>
      <c r="D43" s="102"/>
      <c r="E43" s="102"/>
      <c r="F43" s="102"/>
      <c r="G43" s="102"/>
      <c r="H43" s="102"/>
      <c r="I43" s="475"/>
      <c r="J43" s="476"/>
      <c r="K43" s="102"/>
    </row>
    <row r="44" spans="1:11" ht="15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</row>
    <row r="45" spans="1:11" ht="15.6" customHeight="1" x14ac:dyDescent="0.2">
      <c r="A45" s="142"/>
      <c r="B45" s="142"/>
      <c r="C45" s="142" t="s">
        <v>236</v>
      </c>
      <c r="D45" s="142"/>
      <c r="E45" s="102"/>
      <c r="F45" s="102"/>
      <c r="G45" s="102"/>
      <c r="H45" s="142"/>
      <c r="I45" s="142"/>
      <c r="J45" s="142"/>
      <c r="K45" s="102"/>
    </row>
    <row r="46" spans="1:11" ht="15.6" customHeight="1" x14ac:dyDescent="0.2">
      <c r="A46" s="102"/>
      <c r="B46" s="102"/>
      <c r="C46" s="102"/>
      <c r="D46" s="143" t="s">
        <v>310</v>
      </c>
      <c r="E46" s="102"/>
      <c r="F46" s="102"/>
      <c r="G46" s="102"/>
      <c r="H46" s="139"/>
      <c r="I46" s="139"/>
      <c r="J46" s="144" t="s">
        <v>311</v>
      </c>
      <c r="K46" s="102"/>
    </row>
    <row r="47" spans="1:11" ht="15.6" customHeight="1" x14ac:dyDescent="0.2">
      <c r="A47" s="102"/>
      <c r="B47" s="102"/>
      <c r="C47" s="102"/>
      <c r="D47" s="102"/>
      <c r="E47" s="102"/>
      <c r="F47" s="102"/>
      <c r="G47" s="102"/>
      <c r="H47" s="102" t="s">
        <v>236</v>
      </c>
      <c r="I47" s="102"/>
      <c r="J47" s="102"/>
      <c r="K47" s="102"/>
    </row>
    <row r="48" spans="1:11" ht="15.6" customHeight="1" x14ac:dyDescent="0.2">
      <c r="A48" s="123" t="s">
        <v>312</v>
      </c>
      <c r="B48" s="123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6" customHeight="1" x14ac:dyDescent="0.2">
      <c r="A49" s="145" t="s">
        <v>313</v>
      </c>
      <c r="B49" s="145"/>
      <c r="C49" s="145"/>
      <c r="D49" s="145"/>
      <c r="E49" s="145"/>
      <c r="F49" s="145"/>
      <c r="G49" s="145"/>
      <c r="H49" s="145"/>
      <c r="I49" s="145"/>
      <c r="J49" s="102"/>
      <c r="K49" s="102"/>
    </row>
    <row r="50" spans="1:11" ht="15.6" customHeight="1" x14ac:dyDescent="0.2">
      <c r="A50" s="145" t="s">
        <v>314</v>
      </c>
      <c r="B50" s="145"/>
      <c r="C50" s="145"/>
      <c r="D50" s="145"/>
      <c r="E50" s="145"/>
      <c r="F50" s="145"/>
      <c r="G50" s="145"/>
      <c r="H50" s="145"/>
      <c r="I50" s="145"/>
      <c r="J50" s="102"/>
      <c r="K50" s="102"/>
    </row>
  </sheetData>
  <sheetProtection algorithmName="SHA-512" hashValue="iJLK6GftLg8E21I9S3jwO1SPrLmN7AyIhyvYjuoWjpwQI1Q0vGHdG9fwlY3TpFCmH8EmPHs3rcVyct0d21E7Eg==" saltValue="F1FLZAomSIlrHn+dy8syTA==" spinCount="100000" sheet="1" objects="1" scenarios="1" formatColumns="0" formatRows="0"/>
  <mergeCells count="3">
    <mergeCell ref="A3:J3"/>
    <mergeCell ref="A2:J2"/>
    <mergeCell ref="I43:J43"/>
  </mergeCells>
  <printOptions horizontalCentered="1" verticalCentered="1"/>
  <pageMargins left="0" right="0" top="0" bottom="0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70"/>
  <sheetViews>
    <sheetView showGridLines="0" workbookViewId="0">
      <selection activeCell="J8" sqref="J8"/>
    </sheetView>
  </sheetViews>
  <sheetFormatPr defaultColWidth="8.7109375" defaultRowHeight="14.45" customHeight="1" x14ac:dyDescent="0.2"/>
  <cols>
    <col min="8" max="10" width="11.7109375" style="205" customWidth="1"/>
    <col min="11" max="13" width="9.140625" style="337"/>
  </cols>
  <sheetData>
    <row r="1" spans="1:13" s="177" customFormat="1" ht="14.45" customHeight="1" x14ac:dyDescent="0.2">
      <c r="A1" s="487" t="str">
        <f>JANUARY!G10</f>
        <v>UNITED STEELWORKERS - LOCAL UNION</v>
      </c>
      <c r="B1" s="487"/>
      <c r="C1" s="487"/>
      <c r="D1" s="487"/>
      <c r="E1" s="487"/>
      <c r="F1" s="487"/>
      <c r="G1" s="487"/>
      <c r="H1" s="487"/>
      <c r="I1" s="487"/>
      <c r="J1" s="487"/>
      <c r="K1" s="335"/>
      <c r="L1" s="335"/>
      <c r="M1" s="335"/>
    </row>
    <row r="2" spans="1:13" s="177" customFormat="1" ht="14.45" customHeight="1" x14ac:dyDescent="0.2">
      <c r="A2" s="487" t="s">
        <v>315</v>
      </c>
      <c r="B2" s="487"/>
      <c r="C2" s="487"/>
      <c r="D2" s="487"/>
      <c r="E2" s="487"/>
      <c r="F2" s="487"/>
      <c r="G2" s="487"/>
      <c r="H2" s="487"/>
      <c r="I2" s="487"/>
      <c r="J2" s="487"/>
      <c r="K2" s="335"/>
      <c r="L2" s="335"/>
      <c r="M2" s="335"/>
    </row>
    <row r="3" spans="1:13" s="177" customFormat="1" ht="14.45" customHeight="1" x14ac:dyDescent="0.2">
      <c r="A3" s="169"/>
      <c r="B3" s="169"/>
      <c r="C3" s="169"/>
      <c r="D3" s="169"/>
      <c r="E3" s="169"/>
      <c r="F3" s="170" t="s">
        <v>274</v>
      </c>
      <c r="G3" s="176">
        <f>JANUARY!E11</f>
        <v>0</v>
      </c>
      <c r="H3" s="178"/>
      <c r="I3" s="178"/>
      <c r="J3" s="178"/>
      <c r="K3" s="335"/>
      <c r="L3" s="335"/>
      <c r="M3" s="335"/>
    </row>
    <row r="4" spans="1:13" s="166" customFormat="1" ht="14.45" customHeight="1" x14ac:dyDescent="0.2">
      <c r="A4" s="167"/>
      <c r="B4" s="167"/>
      <c r="C4" s="167"/>
      <c r="E4" s="168"/>
      <c r="F4" s="168" t="s">
        <v>316</v>
      </c>
      <c r="G4" s="488" t="s">
        <v>352</v>
      </c>
      <c r="H4" s="488"/>
      <c r="I4" s="488"/>
      <c r="J4" s="488"/>
      <c r="K4" s="336"/>
      <c r="L4" s="336"/>
      <c r="M4" s="336"/>
    </row>
    <row r="5" spans="1:13" ht="14.45" customHeight="1" x14ac:dyDescent="0.2">
      <c r="A5" s="154"/>
      <c r="B5" s="154"/>
      <c r="C5" s="154"/>
      <c r="D5" s="154"/>
      <c r="E5" s="489" t="s">
        <v>353</v>
      </c>
      <c r="F5" s="489"/>
      <c r="G5" s="154"/>
      <c r="H5" s="179"/>
      <c r="I5" s="179"/>
      <c r="J5" s="179"/>
      <c r="K5" s="229"/>
      <c r="L5" s="229"/>
      <c r="M5" s="229"/>
    </row>
    <row r="6" spans="1:13" ht="14.45" customHeight="1" x14ac:dyDescent="0.2">
      <c r="A6" s="490" t="s">
        <v>319</v>
      </c>
      <c r="B6" s="490"/>
      <c r="C6" s="490"/>
      <c r="D6" s="490"/>
      <c r="E6" s="490"/>
      <c r="F6" s="490"/>
      <c r="G6" s="490"/>
      <c r="H6" s="490"/>
      <c r="I6" s="490"/>
      <c r="J6" s="490"/>
      <c r="K6" s="229"/>
      <c r="L6" s="229"/>
      <c r="M6" s="229"/>
    </row>
    <row r="7" spans="1:13" ht="14.45" customHeight="1" thickBot="1" x14ac:dyDescent="0.25">
      <c r="A7" s="101"/>
      <c r="B7" s="101"/>
      <c r="C7" s="101"/>
      <c r="D7" s="101"/>
      <c r="E7" s="101"/>
      <c r="F7" s="101"/>
      <c r="G7" s="101"/>
      <c r="H7" s="180"/>
      <c r="I7" s="180"/>
      <c r="J7" s="180"/>
      <c r="K7" s="229"/>
      <c r="L7" s="229"/>
      <c r="M7" s="229"/>
    </row>
    <row r="8" spans="1:13" ht="14.45" customHeight="1" x14ac:dyDescent="0.2">
      <c r="A8" s="154" t="s">
        <v>417</v>
      </c>
      <c r="B8" s="154"/>
      <c r="C8" s="154"/>
      <c r="D8" s="154"/>
      <c r="E8" s="154"/>
      <c r="F8" s="101"/>
      <c r="G8" s="101"/>
      <c r="H8" s="180"/>
      <c r="I8" s="180"/>
      <c r="J8" s="181">
        <f>JanRpt!J7</f>
        <v>0</v>
      </c>
      <c r="K8" s="229"/>
      <c r="L8" s="229"/>
      <c r="M8" s="229"/>
    </row>
    <row r="9" spans="1:13" ht="14.45" customHeight="1" x14ac:dyDescent="0.2">
      <c r="A9" s="154" t="s">
        <v>320</v>
      </c>
      <c r="B9" s="154"/>
      <c r="C9" s="154"/>
      <c r="D9" s="154"/>
      <c r="E9" s="154"/>
      <c r="F9" s="101"/>
      <c r="G9" s="101"/>
      <c r="H9" s="180"/>
      <c r="I9" s="182"/>
      <c r="J9" s="183" t="s">
        <v>236</v>
      </c>
      <c r="K9" s="332" t="s">
        <v>275</v>
      </c>
      <c r="L9" s="332" t="s">
        <v>354</v>
      </c>
      <c r="M9" s="332" t="s">
        <v>355</v>
      </c>
    </row>
    <row r="10" spans="1:13" ht="14.45" customHeight="1" x14ac:dyDescent="0.2">
      <c r="A10" s="154" t="s">
        <v>418</v>
      </c>
      <c r="B10" s="154"/>
      <c r="C10" s="154"/>
      <c r="D10" s="154"/>
      <c r="E10" s="154"/>
      <c r="F10" s="101"/>
      <c r="G10" s="101"/>
      <c r="H10" s="180"/>
      <c r="I10" s="184">
        <f>SUM(K10:M10)</f>
        <v>0</v>
      </c>
      <c r="J10" s="185"/>
      <c r="K10" s="338">
        <f>JanRpt!I9</f>
        <v>0</v>
      </c>
      <c r="L10" s="338">
        <f>FebRpt!I9</f>
        <v>0</v>
      </c>
      <c r="M10" s="338">
        <f>MarRpt!I9</f>
        <v>0</v>
      </c>
    </row>
    <row r="11" spans="1:13" ht="14.45" customHeight="1" x14ac:dyDescent="0.2">
      <c r="A11" s="154" t="s">
        <v>419</v>
      </c>
      <c r="B11" s="154"/>
      <c r="C11" s="154"/>
      <c r="D11" s="154"/>
      <c r="E11" s="154"/>
      <c r="F11" s="101"/>
      <c r="G11" s="101"/>
      <c r="H11" s="180"/>
      <c r="I11" s="186">
        <f t="shared" ref="I11:I17" si="0">SUM(K11:M11)</f>
        <v>0</v>
      </c>
      <c r="J11" s="185"/>
      <c r="K11" s="338">
        <f>JanRpt!I10</f>
        <v>0</v>
      </c>
      <c r="L11" s="338">
        <f>FebRpt!I10</f>
        <v>0</v>
      </c>
      <c r="M11" s="338">
        <f>MarRpt!I10</f>
        <v>0</v>
      </c>
    </row>
    <row r="12" spans="1:13" ht="14.45" customHeight="1" x14ac:dyDescent="0.2">
      <c r="A12" s="154" t="s">
        <v>420</v>
      </c>
      <c r="B12" s="154"/>
      <c r="C12" s="154"/>
      <c r="D12" s="154"/>
      <c r="E12" s="154"/>
      <c r="F12" s="101"/>
      <c r="G12" s="101"/>
      <c r="H12" s="180"/>
      <c r="I12" s="186">
        <f t="shared" si="0"/>
        <v>0</v>
      </c>
      <c r="J12" s="185"/>
      <c r="K12" s="338">
        <f>JanRpt!I11</f>
        <v>0</v>
      </c>
      <c r="L12" s="338">
        <f>FebRpt!I11</f>
        <v>0</v>
      </c>
      <c r="M12" s="338">
        <f>MarRpt!I11</f>
        <v>0</v>
      </c>
    </row>
    <row r="13" spans="1:13" ht="14.45" customHeight="1" x14ac:dyDescent="0.2">
      <c r="A13" s="154" t="s">
        <v>421</v>
      </c>
      <c r="B13" s="154"/>
      <c r="C13" s="154"/>
      <c r="D13" s="154"/>
      <c r="E13" s="154"/>
      <c r="F13" s="101"/>
      <c r="G13" s="101"/>
      <c r="H13" s="180"/>
      <c r="I13" s="186">
        <f t="shared" si="0"/>
        <v>0</v>
      </c>
      <c r="J13" s="185"/>
      <c r="K13" s="338">
        <f>JanRpt!I12</f>
        <v>0</v>
      </c>
      <c r="L13" s="338">
        <f>FebRpt!I12</f>
        <v>0</v>
      </c>
      <c r="M13" s="338">
        <f>MarRpt!I12</f>
        <v>0</v>
      </c>
    </row>
    <row r="14" spans="1:13" ht="14.45" customHeight="1" x14ac:dyDescent="0.2">
      <c r="A14" s="154" t="s">
        <v>422</v>
      </c>
      <c r="B14" s="154"/>
      <c r="C14" s="154"/>
      <c r="D14" s="154"/>
      <c r="E14" s="154"/>
      <c r="F14" s="101"/>
      <c r="G14" s="101"/>
      <c r="H14" s="180"/>
      <c r="I14" s="186">
        <f t="shared" si="0"/>
        <v>0</v>
      </c>
      <c r="J14" s="185"/>
      <c r="K14" s="338">
        <f>JanRpt!I13</f>
        <v>0</v>
      </c>
      <c r="L14" s="338">
        <f>FebRpt!I13</f>
        <v>0</v>
      </c>
      <c r="M14" s="338">
        <f>MarRpt!I13</f>
        <v>0</v>
      </c>
    </row>
    <row r="15" spans="1:13" ht="14.45" customHeight="1" x14ac:dyDescent="0.2">
      <c r="A15" s="154" t="s">
        <v>423</v>
      </c>
      <c r="B15" s="154"/>
      <c r="C15" s="154"/>
      <c r="D15" s="154"/>
      <c r="E15" s="154"/>
      <c r="F15" s="101"/>
      <c r="G15" s="101"/>
      <c r="H15" s="180"/>
      <c r="I15" s="186">
        <f t="shared" si="0"/>
        <v>0</v>
      </c>
      <c r="J15" s="185"/>
      <c r="K15" s="338">
        <f>JanRpt!I14</f>
        <v>0</v>
      </c>
      <c r="L15" s="338">
        <f>FebRpt!I14</f>
        <v>0</v>
      </c>
      <c r="M15" s="338">
        <f>MarRpt!I14</f>
        <v>0</v>
      </c>
    </row>
    <row r="16" spans="1:13" ht="14.45" customHeight="1" x14ac:dyDescent="0.2">
      <c r="A16" s="154"/>
      <c r="B16" s="154"/>
      <c r="C16" s="154" t="s">
        <v>424</v>
      </c>
      <c r="D16" s="154"/>
      <c r="E16" s="154"/>
      <c r="F16" s="101"/>
      <c r="G16" s="101"/>
      <c r="H16" s="180"/>
      <c r="I16" s="186">
        <f t="shared" si="0"/>
        <v>0</v>
      </c>
      <c r="J16" s="185"/>
      <c r="K16" s="338">
        <f>JanRpt!I15</f>
        <v>0</v>
      </c>
      <c r="L16" s="338">
        <f>FebRpt!I15</f>
        <v>0</v>
      </c>
      <c r="M16" s="338">
        <f>MarRpt!I15</f>
        <v>0</v>
      </c>
    </row>
    <row r="17" spans="1:13" ht="14.45" customHeight="1" x14ac:dyDescent="0.2">
      <c r="A17" s="154"/>
      <c r="B17" s="154"/>
      <c r="C17" s="154" t="s">
        <v>425</v>
      </c>
      <c r="D17" s="154"/>
      <c r="E17" s="154"/>
      <c r="F17" s="101"/>
      <c r="G17" s="101"/>
      <c r="H17" s="180"/>
      <c r="I17" s="187">
        <f t="shared" si="0"/>
        <v>0</v>
      </c>
      <c r="J17" s="185"/>
      <c r="K17" s="338">
        <f>JanRpt!I16</f>
        <v>0</v>
      </c>
      <c r="L17" s="338">
        <f>FebRpt!I16</f>
        <v>0</v>
      </c>
      <c r="M17" s="338">
        <f>MarRpt!I16</f>
        <v>0</v>
      </c>
    </row>
    <row r="18" spans="1:13" ht="14.45" customHeight="1" thickBot="1" x14ac:dyDescent="0.25">
      <c r="A18" s="154"/>
      <c r="B18" s="156" t="s">
        <v>426</v>
      </c>
      <c r="C18" s="154"/>
      <c r="D18" s="154"/>
      <c r="E18" s="154"/>
      <c r="F18" s="101"/>
      <c r="G18" s="101"/>
      <c r="H18" s="180"/>
      <c r="I18" s="180"/>
      <c r="J18" s="188">
        <f>SUM(I10:I17)</f>
        <v>0</v>
      </c>
      <c r="K18" s="229" t="s">
        <v>236</v>
      </c>
      <c r="L18" s="229"/>
      <c r="M18" s="229"/>
    </row>
    <row r="19" spans="1:13" ht="14.45" customHeight="1" thickTop="1" thickBot="1" x14ac:dyDescent="0.25">
      <c r="A19" s="154"/>
      <c r="B19" s="156" t="s">
        <v>427</v>
      </c>
      <c r="C19" s="154"/>
      <c r="D19" s="154"/>
      <c r="E19" s="154"/>
      <c r="F19" s="101"/>
      <c r="G19" s="101"/>
      <c r="H19" s="180"/>
      <c r="I19" s="180"/>
      <c r="J19" s="189">
        <f>SUM(J8:J18)</f>
        <v>0</v>
      </c>
      <c r="K19" s="229"/>
      <c r="L19" s="229"/>
      <c r="M19" s="229"/>
    </row>
    <row r="20" spans="1:13" ht="14.45" customHeight="1" x14ac:dyDescent="0.2">
      <c r="A20" s="154"/>
      <c r="B20" s="154"/>
      <c r="C20" s="154"/>
      <c r="D20" s="154"/>
      <c r="E20" s="154"/>
      <c r="F20" s="101"/>
      <c r="G20" s="101"/>
      <c r="H20" s="180"/>
      <c r="I20" s="180"/>
      <c r="J20" s="190"/>
      <c r="K20" s="229"/>
      <c r="L20" s="229"/>
      <c r="M20" s="229"/>
    </row>
    <row r="21" spans="1:13" ht="14.45" customHeight="1" x14ac:dyDescent="0.2">
      <c r="A21" s="154"/>
      <c r="B21" s="154" t="s">
        <v>325</v>
      </c>
      <c r="C21" s="154"/>
      <c r="D21" s="154"/>
      <c r="E21" s="154"/>
      <c r="F21" s="101"/>
      <c r="G21" s="101"/>
      <c r="H21" s="180"/>
      <c r="I21" s="180"/>
      <c r="J21" s="185"/>
      <c r="K21" s="229"/>
      <c r="L21" s="229"/>
      <c r="M21" s="229"/>
    </row>
    <row r="22" spans="1:13" ht="14.45" customHeight="1" x14ac:dyDescent="0.2">
      <c r="A22" s="154" t="s">
        <v>289</v>
      </c>
      <c r="B22" s="154"/>
      <c r="C22" s="154"/>
      <c r="D22" s="154"/>
      <c r="E22" s="154"/>
      <c r="F22" s="101"/>
      <c r="G22" s="101"/>
      <c r="H22" s="180"/>
      <c r="I22" s="180"/>
      <c r="J22" s="185"/>
      <c r="K22" s="332" t="s">
        <v>275</v>
      </c>
      <c r="L22" s="332" t="s">
        <v>354</v>
      </c>
      <c r="M22" s="332" t="s">
        <v>355</v>
      </c>
    </row>
    <row r="23" spans="1:13" ht="14.45" customHeight="1" x14ac:dyDescent="0.2">
      <c r="A23" s="154"/>
      <c r="B23" s="154" t="s">
        <v>428</v>
      </c>
      <c r="C23" s="154"/>
      <c r="D23" s="154"/>
      <c r="E23" s="154"/>
      <c r="F23" s="101"/>
      <c r="G23" s="101"/>
      <c r="H23" s="191">
        <f>SUM(K23:M23)</f>
        <v>0</v>
      </c>
      <c r="I23" s="180"/>
      <c r="J23" s="185"/>
      <c r="K23" s="338">
        <f>JanRpt!H22</f>
        <v>0</v>
      </c>
      <c r="L23" s="338">
        <f>FebRpt!H22</f>
        <v>0</v>
      </c>
      <c r="M23" s="338">
        <f>MarRpt!H22</f>
        <v>0</v>
      </c>
    </row>
    <row r="24" spans="1:13" ht="14.45" customHeight="1" x14ac:dyDescent="0.2">
      <c r="A24" s="154"/>
      <c r="B24" s="154" t="s">
        <v>429</v>
      </c>
      <c r="C24" s="154"/>
      <c r="D24" s="154"/>
      <c r="E24" s="154"/>
      <c r="F24" s="101"/>
      <c r="G24" s="101"/>
      <c r="H24" s="192">
        <f>SUM(K24:M24)</f>
        <v>0</v>
      </c>
      <c r="I24" s="180"/>
      <c r="J24" s="185"/>
      <c r="K24" s="338">
        <f>JanRpt!H23</f>
        <v>0</v>
      </c>
      <c r="L24" s="338">
        <f>FebRpt!H23</f>
        <v>0</v>
      </c>
      <c r="M24" s="338">
        <f>MarRpt!H23</f>
        <v>0</v>
      </c>
    </row>
    <row r="25" spans="1:13" ht="14.45" customHeight="1" x14ac:dyDescent="0.2">
      <c r="A25" s="154"/>
      <c r="B25" s="154" t="s">
        <v>430</v>
      </c>
      <c r="C25" s="154"/>
      <c r="D25" s="154"/>
      <c r="E25" s="154"/>
      <c r="F25" s="101"/>
      <c r="G25" s="101"/>
      <c r="H25" s="192">
        <f>SUM(K25:M25)</f>
        <v>0</v>
      </c>
      <c r="I25" s="180"/>
      <c r="J25" s="185"/>
      <c r="K25" s="338">
        <f>JanRpt!H24</f>
        <v>0</v>
      </c>
      <c r="L25" s="338">
        <f>FebRpt!H24</f>
        <v>0</v>
      </c>
      <c r="M25" s="338">
        <f>MarRpt!H24</f>
        <v>0</v>
      </c>
    </row>
    <row r="26" spans="1:13" ht="14.45" customHeight="1" x14ac:dyDescent="0.2">
      <c r="A26" s="154"/>
      <c r="B26" s="154" t="s">
        <v>431</v>
      </c>
      <c r="C26" s="154"/>
      <c r="D26" s="154"/>
      <c r="E26" s="154"/>
      <c r="F26" s="101"/>
      <c r="G26" s="101"/>
      <c r="H26" s="193">
        <f>SUM(K26:M26)</f>
        <v>0</v>
      </c>
      <c r="I26" s="180"/>
      <c r="J26" s="185"/>
      <c r="K26" s="338">
        <f>JanRpt!H25</f>
        <v>0</v>
      </c>
      <c r="L26" s="338">
        <f>FebRpt!H25</f>
        <v>0</v>
      </c>
      <c r="M26" s="338">
        <f>MarRpt!H25</f>
        <v>0</v>
      </c>
    </row>
    <row r="27" spans="1:13" ht="14.45" customHeight="1" x14ac:dyDescent="0.2">
      <c r="A27" s="154"/>
      <c r="B27" s="156" t="s">
        <v>432</v>
      </c>
      <c r="C27" s="154"/>
      <c r="D27" s="154"/>
      <c r="E27" s="154"/>
      <c r="F27" s="101"/>
      <c r="G27" s="101"/>
      <c r="H27" s="180"/>
      <c r="I27" s="194">
        <f>SUM(H23:H26)</f>
        <v>0</v>
      </c>
      <c r="J27" s="185"/>
      <c r="K27" s="332" t="s">
        <v>275</v>
      </c>
      <c r="L27" s="332" t="s">
        <v>354</v>
      </c>
      <c r="M27" s="332" t="s">
        <v>355</v>
      </c>
    </row>
    <row r="28" spans="1:13" ht="14.45" customHeight="1" x14ac:dyDescent="0.2">
      <c r="A28" s="154" t="s">
        <v>433</v>
      </c>
      <c r="B28" s="154"/>
      <c r="C28" s="154"/>
      <c r="D28" s="154"/>
      <c r="E28" s="154"/>
      <c r="F28" s="101"/>
      <c r="G28" s="101"/>
      <c r="H28" s="180"/>
      <c r="I28" s="186">
        <f>SUM(K28:M28)</f>
        <v>0</v>
      </c>
      <c r="J28" s="185"/>
      <c r="K28" s="338">
        <f>JanRpt!I26</f>
        <v>0</v>
      </c>
      <c r="L28" s="338">
        <f>FebRpt!I26</f>
        <v>0</v>
      </c>
      <c r="M28" s="338">
        <f>MarRpt!I26</f>
        <v>0</v>
      </c>
    </row>
    <row r="29" spans="1:13" ht="14.45" customHeight="1" x14ac:dyDescent="0.2">
      <c r="A29" s="154" t="s">
        <v>434</v>
      </c>
      <c r="B29" s="154"/>
      <c r="C29" s="154"/>
      <c r="D29" s="154"/>
      <c r="E29" s="154"/>
      <c r="F29" s="101"/>
      <c r="G29" s="101"/>
      <c r="H29" s="180"/>
      <c r="I29" s="186">
        <f t="shared" ref="I29:I39" si="1">SUM(K29:M29)</f>
        <v>0</v>
      </c>
      <c r="J29" s="185"/>
      <c r="K29" s="338">
        <f>JanRpt!I27</f>
        <v>0</v>
      </c>
      <c r="L29" s="338">
        <f>FebRpt!I27</f>
        <v>0</v>
      </c>
      <c r="M29" s="338">
        <f>MarRpt!I27</f>
        <v>0</v>
      </c>
    </row>
    <row r="30" spans="1:13" ht="14.45" customHeight="1" x14ac:dyDescent="0.2">
      <c r="A30" s="154" t="s">
        <v>435</v>
      </c>
      <c r="B30" s="154"/>
      <c r="C30" s="154"/>
      <c r="D30" s="154"/>
      <c r="E30" s="154"/>
      <c r="F30" s="101"/>
      <c r="G30" s="101"/>
      <c r="H30" s="180"/>
      <c r="I30" s="195">
        <f t="shared" si="1"/>
        <v>0</v>
      </c>
      <c r="J30" s="185"/>
      <c r="K30" s="338">
        <f>JanRpt!I28</f>
        <v>0</v>
      </c>
      <c r="L30" s="338">
        <f>FebRpt!I28</f>
        <v>0</v>
      </c>
      <c r="M30" s="338">
        <f>MarRpt!I28</f>
        <v>0</v>
      </c>
    </row>
    <row r="31" spans="1:13" ht="14.45" customHeight="1" x14ac:dyDescent="0.2">
      <c r="A31" s="154" t="s">
        <v>436</v>
      </c>
      <c r="B31" s="154"/>
      <c r="C31" s="154"/>
      <c r="D31" s="154"/>
      <c r="E31" s="154"/>
      <c r="F31" s="101"/>
      <c r="G31" s="101"/>
      <c r="H31" s="180"/>
      <c r="I31" s="195">
        <f t="shared" si="1"/>
        <v>0</v>
      </c>
      <c r="J31" s="185"/>
      <c r="K31" s="338">
        <f>JanRpt!I29</f>
        <v>0</v>
      </c>
      <c r="L31" s="338">
        <f>FebRpt!I29</f>
        <v>0</v>
      </c>
      <c r="M31" s="338">
        <f>MarRpt!I29</f>
        <v>0</v>
      </c>
    </row>
    <row r="32" spans="1:13" ht="14.45" customHeight="1" x14ac:dyDescent="0.2">
      <c r="A32" s="154" t="s">
        <v>437</v>
      </c>
      <c r="B32" s="154"/>
      <c r="C32" s="154"/>
      <c r="D32" s="154"/>
      <c r="E32" s="154"/>
      <c r="F32" s="101"/>
      <c r="G32" s="101"/>
      <c r="H32" s="180"/>
      <c r="I32" s="195">
        <f t="shared" si="1"/>
        <v>0</v>
      </c>
      <c r="J32" s="185"/>
      <c r="K32" s="338">
        <f>JanRpt!I30</f>
        <v>0</v>
      </c>
      <c r="L32" s="338">
        <f>FebRpt!I30</f>
        <v>0</v>
      </c>
      <c r="M32" s="338">
        <f>MarRpt!I30</f>
        <v>0</v>
      </c>
    </row>
    <row r="33" spans="1:13" ht="14.45" customHeight="1" x14ac:dyDescent="0.2">
      <c r="A33" s="154" t="s">
        <v>438</v>
      </c>
      <c r="B33" s="154"/>
      <c r="C33" s="154"/>
      <c r="D33" s="154"/>
      <c r="E33" s="154"/>
      <c r="F33" s="101"/>
      <c r="G33" s="101"/>
      <c r="H33" s="180"/>
      <c r="I33" s="195">
        <f t="shared" si="1"/>
        <v>0</v>
      </c>
      <c r="J33" s="185"/>
      <c r="K33" s="338">
        <f>JanRpt!I31</f>
        <v>0</v>
      </c>
      <c r="L33" s="338">
        <f>FebRpt!I31</f>
        <v>0</v>
      </c>
      <c r="M33" s="338">
        <f>MarRpt!I31</f>
        <v>0</v>
      </c>
    </row>
    <row r="34" spans="1:13" ht="14.45" customHeight="1" x14ac:dyDescent="0.2">
      <c r="A34" s="154" t="s">
        <v>439</v>
      </c>
      <c r="B34" s="154"/>
      <c r="C34" s="154"/>
      <c r="D34" s="154"/>
      <c r="E34" s="154"/>
      <c r="F34" s="101"/>
      <c r="G34" s="101"/>
      <c r="H34" s="180"/>
      <c r="I34" s="195">
        <f t="shared" si="1"/>
        <v>0</v>
      </c>
      <c r="J34" s="185"/>
      <c r="K34" s="338">
        <f>JanRpt!I32</f>
        <v>0</v>
      </c>
      <c r="L34" s="338">
        <f>FebRpt!I32</f>
        <v>0</v>
      </c>
      <c r="M34" s="338">
        <f>MarRpt!I32</f>
        <v>0</v>
      </c>
    </row>
    <row r="35" spans="1:13" ht="14.45" customHeight="1" x14ac:dyDescent="0.2">
      <c r="A35" s="154" t="s">
        <v>440</v>
      </c>
      <c r="B35" s="154"/>
      <c r="C35" s="154"/>
      <c r="D35" s="154"/>
      <c r="E35" s="154"/>
      <c r="F35" s="101"/>
      <c r="G35" s="101"/>
      <c r="H35" s="180"/>
      <c r="I35" s="195">
        <f t="shared" si="1"/>
        <v>0</v>
      </c>
      <c r="J35" s="185"/>
      <c r="K35" s="338">
        <f>JanRpt!I33</f>
        <v>0</v>
      </c>
      <c r="L35" s="338">
        <f>FebRpt!I33</f>
        <v>0</v>
      </c>
      <c r="M35" s="338">
        <f>MarRpt!I33</f>
        <v>0</v>
      </c>
    </row>
    <row r="36" spans="1:13" ht="14.45" customHeight="1" x14ac:dyDescent="0.2">
      <c r="A36" s="154" t="s">
        <v>441</v>
      </c>
      <c r="B36" s="154"/>
      <c r="C36" s="154"/>
      <c r="D36" s="154"/>
      <c r="E36" s="154"/>
      <c r="F36" s="101"/>
      <c r="G36" s="101"/>
      <c r="H36" s="180"/>
      <c r="I36" s="195">
        <f t="shared" si="1"/>
        <v>0</v>
      </c>
      <c r="J36" s="185"/>
      <c r="K36" s="338">
        <f>JanRpt!I34</f>
        <v>0</v>
      </c>
      <c r="L36" s="338">
        <f>FebRpt!I34</f>
        <v>0</v>
      </c>
      <c r="M36" s="338">
        <f>MarRpt!I34</f>
        <v>0</v>
      </c>
    </row>
    <row r="37" spans="1:13" ht="14.45" customHeight="1" x14ac:dyDescent="0.2">
      <c r="A37" s="154" t="s">
        <v>441</v>
      </c>
      <c r="B37" s="154"/>
      <c r="C37" s="154"/>
      <c r="D37" s="154"/>
      <c r="E37" s="154"/>
      <c r="F37" s="101"/>
      <c r="G37" s="101"/>
      <c r="H37" s="180"/>
      <c r="I37" s="195">
        <f t="shared" si="1"/>
        <v>0</v>
      </c>
      <c r="J37" s="185"/>
      <c r="K37" s="338">
        <f>JanRpt!I35</f>
        <v>0</v>
      </c>
      <c r="L37" s="338">
        <f>FebRpt!I35</f>
        <v>0</v>
      </c>
      <c r="M37" s="338">
        <f>MarRpt!I35</f>
        <v>0</v>
      </c>
    </row>
    <row r="38" spans="1:13" ht="14.45" customHeight="1" x14ac:dyDescent="0.2">
      <c r="A38" s="154" t="s">
        <v>442</v>
      </c>
      <c r="B38" s="154"/>
      <c r="C38" s="154"/>
      <c r="D38" s="154"/>
      <c r="E38" s="154"/>
      <c r="F38" s="155"/>
      <c r="G38" s="101"/>
      <c r="H38" s="180"/>
      <c r="I38" s="195">
        <f t="shared" si="1"/>
        <v>0</v>
      </c>
      <c r="J38" s="185"/>
      <c r="K38" s="338">
        <f>JanRpt!I36</f>
        <v>0</v>
      </c>
      <c r="L38" s="338">
        <f>FebRpt!I36</f>
        <v>0</v>
      </c>
      <c r="M38" s="338">
        <f>MarRpt!I36</f>
        <v>0</v>
      </c>
    </row>
    <row r="39" spans="1:13" ht="14.45" customHeight="1" x14ac:dyDescent="0.2">
      <c r="A39" s="154" t="s">
        <v>443</v>
      </c>
      <c r="B39" s="154"/>
      <c r="C39" s="154"/>
      <c r="D39" s="154"/>
      <c r="E39" s="154"/>
      <c r="F39" s="101"/>
      <c r="G39" s="101"/>
      <c r="H39" s="180"/>
      <c r="I39" s="196">
        <f t="shared" si="1"/>
        <v>0</v>
      </c>
      <c r="J39" s="185"/>
      <c r="K39" s="338">
        <f>JanRpt!I37</f>
        <v>0</v>
      </c>
      <c r="L39" s="338">
        <f>FebRpt!I37</f>
        <v>0</v>
      </c>
      <c r="M39" s="338">
        <f>MarRpt!I37</f>
        <v>0</v>
      </c>
    </row>
    <row r="40" spans="1:13" ht="14.45" customHeight="1" x14ac:dyDescent="0.2">
      <c r="A40" s="154"/>
      <c r="B40" s="154"/>
      <c r="C40" s="154"/>
      <c r="D40" s="154"/>
      <c r="E40" s="154"/>
      <c r="F40" s="101"/>
      <c r="G40" s="101"/>
      <c r="H40" s="180"/>
      <c r="I40" s="180"/>
      <c r="J40" s="185"/>
      <c r="K40" s="338"/>
      <c r="L40" s="338"/>
      <c r="M40" s="338"/>
    </row>
    <row r="41" spans="1:13" ht="14.45" customHeight="1" thickBot="1" x14ac:dyDescent="0.25">
      <c r="A41" s="154"/>
      <c r="B41" s="156" t="s">
        <v>444</v>
      </c>
      <c r="C41" s="154"/>
      <c r="D41" s="154"/>
      <c r="E41" s="154"/>
      <c r="F41" s="101"/>
      <c r="G41" s="101"/>
      <c r="H41" s="180"/>
      <c r="I41" s="180"/>
      <c r="J41" s="188">
        <f>SUM(I27:I39)</f>
        <v>0</v>
      </c>
      <c r="K41" s="229"/>
      <c r="L41" s="229"/>
      <c r="M41" s="229"/>
    </row>
    <row r="42" spans="1:13" ht="14.45" customHeight="1" thickTop="1" thickBot="1" x14ac:dyDescent="0.25">
      <c r="A42" s="156" t="s">
        <v>445</v>
      </c>
      <c r="B42" s="154"/>
      <c r="C42" s="154"/>
      <c r="D42" s="154"/>
      <c r="E42" s="154"/>
      <c r="F42" s="101"/>
      <c r="G42" s="101"/>
      <c r="H42" s="180"/>
      <c r="I42" s="180"/>
      <c r="J42" s="197">
        <f>SUM(J19-J41)</f>
        <v>0</v>
      </c>
      <c r="K42" s="229" t="s">
        <v>236</v>
      </c>
      <c r="L42" s="229"/>
      <c r="M42" s="229"/>
    </row>
    <row r="43" spans="1:13" ht="14.45" customHeight="1" x14ac:dyDescent="0.2">
      <c r="A43" s="101"/>
      <c r="B43" s="101"/>
      <c r="C43" s="101"/>
      <c r="D43" s="101"/>
      <c r="E43" s="101"/>
      <c r="F43" s="101"/>
      <c r="G43" s="101"/>
      <c r="H43" s="180"/>
      <c r="I43" s="180"/>
      <c r="J43" s="198"/>
      <c r="K43" s="229"/>
      <c r="L43" s="229"/>
      <c r="M43" s="229"/>
    </row>
    <row r="44" spans="1:13" ht="14.45" customHeight="1" x14ac:dyDescent="0.2">
      <c r="A44" s="491" t="s">
        <v>326</v>
      </c>
      <c r="B44" s="491"/>
      <c r="C44" s="491"/>
      <c r="D44" s="491"/>
      <c r="E44" s="491"/>
      <c r="F44" s="491"/>
      <c r="G44" s="491"/>
      <c r="H44" s="491"/>
      <c r="I44" s="491"/>
      <c r="J44" s="491"/>
      <c r="K44" s="229"/>
      <c r="L44" s="229"/>
      <c r="M44" s="229"/>
    </row>
    <row r="45" spans="1:13" ht="14.45" customHeight="1" x14ac:dyDescent="0.2">
      <c r="A45" s="154"/>
      <c r="B45" s="154"/>
      <c r="C45" s="154"/>
      <c r="D45" s="154"/>
      <c r="E45" s="154"/>
      <c r="F45" s="101"/>
      <c r="G45" s="101"/>
      <c r="H45" s="180"/>
      <c r="I45" s="180"/>
      <c r="J45" s="180"/>
      <c r="K45" s="229"/>
      <c r="L45" s="229"/>
      <c r="M45" s="229"/>
    </row>
    <row r="46" spans="1:13" ht="14.45" customHeight="1" x14ac:dyDescent="0.2">
      <c r="A46" s="154" t="s">
        <v>327</v>
      </c>
      <c r="B46" s="154"/>
      <c r="C46" s="236" t="s">
        <v>400</v>
      </c>
      <c r="D46" s="154" t="s">
        <v>328</v>
      </c>
      <c r="E46" s="154"/>
      <c r="F46" s="492">
        <f>MARCH!$O67</f>
        <v>0</v>
      </c>
      <c r="G46" s="493"/>
      <c r="H46" s="180"/>
      <c r="I46" s="180"/>
      <c r="J46" s="180"/>
      <c r="K46" s="229"/>
      <c r="L46" s="229"/>
      <c r="M46" s="229"/>
    </row>
    <row r="47" spans="1:13" ht="14.45" customHeight="1" x14ac:dyDescent="0.2">
      <c r="A47" s="154" t="s">
        <v>329</v>
      </c>
      <c r="B47" s="154"/>
      <c r="C47" s="154"/>
      <c r="D47" s="154"/>
      <c r="E47" s="154"/>
      <c r="F47" s="494">
        <f>MARCH!O68</f>
        <v>0</v>
      </c>
      <c r="G47" s="495"/>
      <c r="H47" s="180"/>
      <c r="I47" s="180"/>
      <c r="J47" s="180"/>
      <c r="K47" s="229"/>
      <c r="L47" s="229"/>
      <c r="M47" s="229"/>
    </row>
    <row r="48" spans="1:13" ht="14.45" customHeight="1" x14ac:dyDescent="0.2">
      <c r="A48" s="154" t="s">
        <v>330</v>
      </c>
      <c r="B48" s="154"/>
      <c r="C48" s="154"/>
      <c r="D48" s="154"/>
      <c r="E48" s="154"/>
      <c r="F48" s="496">
        <f>SUM(F46:F47)</f>
        <v>0</v>
      </c>
      <c r="G48" s="497"/>
      <c r="H48" s="180"/>
      <c r="I48" s="180"/>
      <c r="J48" s="180"/>
      <c r="K48" s="229"/>
      <c r="L48" s="229"/>
      <c r="M48" s="229"/>
    </row>
    <row r="49" spans="1:13" ht="14.45" customHeight="1" x14ac:dyDescent="0.2">
      <c r="A49" s="154" t="s">
        <v>466</v>
      </c>
      <c r="B49" s="154"/>
      <c r="C49" s="154"/>
      <c r="D49" s="154"/>
      <c r="E49" s="154"/>
      <c r="F49" s="498">
        <f>MARCH!$O69</f>
        <v>0</v>
      </c>
      <c r="G49" s="499"/>
      <c r="H49" s="180"/>
      <c r="I49" s="180"/>
      <c r="J49" s="180"/>
      <c r="K49" s="229"/>
      <c r="L49" s="229"/>
      <c r="M49" s="229"/>
    </row>
    <row r="50" spans="1:13" ht="14.45" customHeight="1" x14ac:dyDescent="0.2">
      <c r="A50" s="154"/>
      <c r="B50" s="154"/>
      <c r="C50" s="154"/>
      <c r="D50" s="154" t="s">
        <v>331</v>
      </c>
      <c r="E50" s="154"/>
      <c r="F50" s="157"/>
      <c r="G50" s="157"/>
      <c r="H50" s="500">
        <f>SUM(F48)-SUM(F49)</f>
        <v>0</v>
      </c>
      <c r="I50" s="501"/>
      <c r="J50" s="502"/>
      <c r="K50" s="229"/>
      <c r="L50" s="229"/>
      <c r="M50" s="229"/>
    </row>
    <row r="51" spans="1:13" ht="14.45" customHeight="1" x14ac:dyDescent="0.2">
      <c r="A51" s="154"/>
      <c r="B51" s="154"/>
      <c r="C51" s="154"/>
      <c r="D51" s="154" t="s">
        <v>332</v>
      </c>
      <c r="E51" s="154"/>
      <c r="F51" s="101"/>
      <c r="G51" s="101"/>
      <c r="H51" s="483">
        <f>MARCH!$U65</f>
        <v>0</v>
      </c>
      <c r="I51" s="484"/>
      <c r="J51" s="485"/>
      <c r="K51" s="229"/>
      <c r="L51" s="229"/>
      <c r="M51" s="229"/>
    </row>
    <row r="52" spans="1:13" ht="14.45" customHeight="1" x14ac:dyDescent="0.2">
      <c r="A52" s="154"/>
      <c r="B52" s="154"/>
      <c r="C52" s="154"/>
      <c r="D52" s="154" t="s">
        <v>333</v>
      </c>
      <c r="E52" s="154"/>
      <c r="F52" s="101"/>
      <c r="G52" s="101"/>
      <c r="H52" s="483">
        <f>MARCH!$U75+MARCH!$U85+MARCH!$U95+MARCH!$Z65+MARCH!$Z75+MARCH!$Z85+MARCH!$Z95</f>
        <v>0</v>
      </c>
      <c r="I52" s="484"/>
      <c r="J52" s="485"/>
      <c r="K52" s="229"/>
      <c r="L52" s="229"/>
      <c r="M52" s="229"/>
    </row>
    <row r="53" spans="1:13" ht="14.45" customHeight="1" x14ac:dyDescent="0.2">
      <c r="A53" s="154"/>
      <c r="B53" s="154"/>
      <c r="C53" s="154"/>
      <c r="D53" s="156" t="s">
        <v>334</v>
      </c>
      <c r="E53" s="154"/>
      <c r="F53" s="101"/>
      <c r="G53" s="101"/>
      <c r="H53" s="503">
        <f>SUM(H50:J52)</f>
        <v>0</v>
      </c>
      <c r="I53" s="504"/>
      <c r="J53" s="505"/>
      <c r="K53" s="229"/>
      <c r="L53" s="229"/>
      <c r="M53" s="229"/>
    </row>
    <row r="54" spans="1:13" ht="14.45" customHeight="1" x14ac:dyDescent="0.2">
      <c r="A54" s="158"/>
      <c r="B54" s="159" t="s">
        <v>335</v>
      </c>
      <c r="C54" s="158"/>
      <c r="D54" s="158"/>
      <c r="E54" s="158"/>
      <c r="F54" s="158"/>
      <c r="G54" s="158"/>
      <c r="H54" s="506" t="s">
        <v>336</v>
      </c>
      <c r="I54" s="506"/>
      <c r="J54" s="506"/>
      <c r="K54" s="229"/>
      <c r="L54" s="229"/>
      <c r="M54" s="229"/>
    </row>
    <row r="55" spans="1:13" ht="14.45" customHeight="1" x14ac:dyDescent="0.2">
      <c r="A55" s="491" t="s">
        <v>337</v>
      </c>
      <c r="B55" s="491"/>
      <c r="C55" s="491"/>
      <c r="D55" s="491"/>
      <c r="E55" s="491"/>
      <c r="F55" s="491"/>
      <c r="G55" s="491"/>
      <c r="H55" s="491"/>
      <c r="I55" s="491"/>
      <c r="J55" s="491"/>
      <c r="K55" s="229"/>
      <c r="L55" s="229"/>
      <c r="M55" s="229"/>
    </row>
    <row r="56" spans="1:13" ht="14.45" customHeight="1" x14ac:dyDescent="0.2">
      <c r="A56" s="160"/>
      <c r="B56" s="160"/>
      <c r="C56" s="160"/>
      <c r="D56" s="160"/>
      <c r="E56" s="160"/>
      <c r="F56" s="160"/>
      <c r="G56" s="160"/>
      <c r="H56" s="199"/>
      <c r="I56" s="199"/>
      <c r="J56" s="199"/>
      <c r="K56" s="229"/>
      <c r="L56" s="229"/>
      <c r="M56" s="229"/>
    </row>
    <row r="57" spans="1:13" ht="14.45" customHeight="1" x14ac:dyDescent="0.2">
      <c r="A57" s="161"/>
      <c r="B57" s="161"/>
      <c r="C57" s="161"/>
      <c r="D57" s="161"/>
      <c r="E57" s="161"/>
      <c r="F57" s="161"/>
      <c r="G57" s="161"/>
      <c r="H57" s="200"/>
      <c r="I57" s="200"/>
      <c r="J57" s="200"/>
      <c r="K57" s="229"/>
      <c r="L57" s="229"/>
      <c r="M57" s="229"/>
    </row>
    <row r="58" spans="1:13" ht="14.45" customHeight="1" x14ac:dyDescent="0.2">
      <c r="A58" s="161"/>
      <c r="B58" s="161"/>
      <c r="C58" s="161"/>
      <c r="D58" s="161"/>
      <c r="E58" s="161"/>
      <c r="F58" s="161"/>
      <c r="G58" s="161"/>
      <c r="H58" s="200"/>
      <c r="I58" s="200"/>
      <c r="J58" s="200"/>
      <c r="K58" s="229"/>
      <c r="L58" s="229"/>
      <c r="M58" s="229"/>
    </row>
    <row r="59" spans="1:13" ht="14.45" customHeight="1" x14ac:dyDescent="0.2">
      <c r="A59" s="160"/>
      <c r="B59" s="161"/>
      <c r="C59" s="161"/>
      <c r="D59" s="161"/>
      <c r="E59" s="161"/>
      <c r="F59" s="161"/>
      <c r="G59" s="161"/>
      <c r="H59" s="200"/>
      <c r="I59" s="200"/>
      <c r="J59" s="200"/>
      <c r="K59" s="229"/>
      <c r="L59" s="229"/>
      <c r="M59" s="229"/>
    </row>
    <row r="60" spans="1:13" ht="14.45" customHeight="1" thickBot="1" x14ac:dyDescent="0.25">
      <c r="A60" s="162"/>
      <c r="B60" s="162"/>
      <c r="C60" s="162"/>
      <c r="D60" s="162"/>
      <c r="E60" s="162"/>
      <c r="F60" s="162"/>
      <c r="G60" s="162"/>
      <c r="H60" s="201"/>
      <c r="I60" s="201"/>
      <c r="J60" s="201"/>
      <c r="K60" s="229"/>
      <c r="L60" s="229"/>
      <c r="M60" s="229"/>
    </row>
    <row r="61" spans="1:13" ht="14.45" customHeight="1" x14ac:dyDescent="0.2">
      <c r="A61" s="486" t="s">
        <v>338</v>
      </c>
      <c r="B61" s="486"/>
      <c r="C61" s="486"/>
      <c r="D61" s="486"/>
      <c r="E61" s="486"/>
      <c r="F61" s="486"/>
      <c r="G61" s="486"/>
      <c r="H61" s="486"/>
      <c r="I61" s="486"/>
      <c r="J61" s="486"/>
      <c r="K61" s="229"/>
      <c r="L61" s="229"/>
      <c r="M61" s="229"/>
    </row>
    <row r="62" spans="1:13" ht="14.45" customHeight="1" x14ac:dyDescent="0.2">
      <c r="A62" s="154"/>
      <c r="B62" s="154"/>
      <c r="C62" s="154"/>
      <c r="D62" s="154"/>
      <c r="E62" s="154"/>
      <c r="F62" s="154"/>
      <c r="G62" s="154"/>
      <c r="H62" s="179"/>
      <c r="I62" s="179"/>
      <c r="J62" s="179"/>
      <c r="K62" s="229"/>
      <c r="L62" s="229"/>
      <c r="M62" s="229"/>
    </row>
    <row r="63" spans="1:13" ht="14.45" customHeight="1" x14ac:dyDescent="0.2">
      <c r="A63" s="482"/>
      <c r="B63" s="482"/>
      <c r="C63" s="482"/>
      <c r="D63" s="163" t="s">
        <v>339</v>
      </c>
      <c r="E63" s="154"/>
      <c r="F63" s="154"/>
      <c r="G63" s="482"/>
      <c r="H63" s="482"/>
      <c r="I63" s="482"/>
      <c r="J63" s="202" t="s">
        <v>339</v>
      </c>
      <c r="K63" s="229"/>
      <c r="L63" s="229"/>
      <c r="M63" s="229"/>
    </row>
    <row r="64" spans="1:13" ht="14.45" customHeight="1" x14ac:dyDescent="0.2">
      <c r="A64" s="154"/>
      <c r="B64" s="154"/>
      <c r="C64" s="154"/>
      <c r="D64" s="154"/>
      <c r="E64" s="154"/>
      <c r="F64" s="154"/>
      <c r="G64" s="154"/>
      <c r="H64" s="179"/>
      <c r="I64" s="179"/>
      <c r="J64" s="179"/>
      <c r="K64" s="229"/>
      <c r="L64" s="229"/>
      <c r="M64" s="229"/>
    </row>
    <row r="65" spans="1:13" ht="14.45" customHeight="1" x14ac:dyDescent="0.2">
      <c r="A65" s="482"/>
      <c r="B65" s="482"/>
      <c r="C65" s="482"/>
      <c r="D65" s="163" t="s">
        <v>19</v>
      </c>
      <c r="E65" s="154"/>
      <c r="F65" s="154"/>
      <c r="G65" s="482"/>
      <c r="H65" s="482"/>
      <c r="I65" s="482"/>
      <c r="J65" s="202" t="s">
        <v>339</v>
      </c>
      <c r="K65" s="229"/>
      <c r="L65" s="229"/>
      <c r="M65" s="229"/>
    </row>
    <row r="66" spans="1:13" ht="14.45" customHeight="1" thickBot="1" x14ac:dyDescent="0.25">
      <c r="A66" s="164"/>
      <c r="B66" s="164"/>
      <c r="C66" s="164"/>
      <c r="D66" s="164"/>
      <c r="E66" s="164"/>
      <c r="F66" s="164"/>
      <c r="G66" s="164"/>
      <c r="H66" s="203"/>
      <c r="I66" s="203"/>
      <c r="J66" s="203"/>
      <c r="K66" s="229"/>
      <c r="L66" s="229"/>
      <c r="M66" s="229"/>
    </row>
    <row r="67" spans="1:13" ht="14.45" customHeight="1" x14ac:dyDescent="0.2">
      <c r="A67" s="154"/>
      <c r="B67" s="154"/>
      <c r="C67" s="154"/>
      <c r="D67" s="154"/>
      <c r="E67" s="154"/>
      <c r="F67" s="154"/>
      <c r="G67" s="154"/>
      <c r="H67" s="179"/>
      <c r="I67" s="179"/>
      <c r="J67" s="204" t="s">
        <v>467</v>
      </c>
      <c r="K67" s="229"/>
      <c r="L67" s="229"/>
      <c r="M67" s="229"/>
    </row>
    <row r="68" spans="1:13" ht="14.45" customHeight="1" x14ac:dyDescent="0.2">
      <c r="A68" s="154"/>
      <c r="B68" s="154"/>
      <c r="C68" s="154"/>
      <c r="D68" s="154"/>
      <c r="E68" s="154"/>
      <c r="F68" s="154"/>
      <c r="G68" s="154"/>
      <c r="H68" s="179"/>
      <c r="I68" s="179"/>
      <c r="J68" s="204" t="s">
        <v>236</v>
      </c>
      <c r="K68" s="229"/>
      <c r="L68" s="229"/>
      <c r="M68" s="229"/>
    </row>
    <row r="69" spans="1:13" s="154" customFormat="1" ht="14.45" customHeight="1" x14ac:dyDescent="0.2">
      <c r="A69" s="156" t="s">
        <v>340</v>
      </c>
      <c r="H69" s="179"/>
      <c r="I69" s="179"/>
      <c r="J69" s="179"/>
      <c r="K69" s="204"/>
      <c r="L69" s="204"/>
      <c r="M69" s="204"/>
    </row>
    <row r="70" spans="1:13" s="154" customFormat="1" ht="14.45" customHeight="1" x14ac:dyDescent="0.2">
      <c r="A70" s="156" t="s">
        <v>341</v>
      </c>
      <c r="B70" s="156"/>
      <c r="C70" s="156"/>
      <c r="D70" s="156"/>
      <c r="E70" s="156"/>
      <c r="F70" s="156"/>
      <c r="H70" s="179"/>
      <c r="I70" s="179"/>
      <c r="J70" s="179"/>
      <c r="K70" s="204"/>
      <c r="L70" s="204"/>
      <c r="M70" s="204"/>
    </row>
  </sheetData>
  <sheetProtection algorithmName="SHA-512" hashValue="sBP2ItcGmmm75hCuXLuX6JctKeAxvO18Rf9UC0JC0Lydmvh3jjEVPSONM4pAQmzj5oI1OEpm52BYEFjXRvU7sA==" saltValue="fwI3/FOO9MbrEtlIIMviCA==" spinCount="100000" sheet="1" objects="1" scenarios="1" formatColumns="0" formatRows="0"/>
  <mergeCells count="21">
    <mergeCell ref="H50:J50"/>
    <mergeCell ref="H52:J52"/>
    <mergeCell ref="H53:J53"/>
    <mergeCell ref="H54:J54"/>
    <mergeCell ref="A55:J55"/>
    <mergeCell ref="A44:J44"/>
    <mergeCell ref="F46:G46"/>
    <mergeCell ref="F47:G47"/>
    <mergeCell ref="F48:G48"/>
    <mergeCell ref="F49:G49"/>
    <mergeCell ref="A1:J1"/>
    <mergeCell ref="A2:J2"/>
    <mergeCell ref="G4:J4"/>
    <mergeCell ref="E5:F5"/>
    <mergeCell ref="A6:J6"/>
    <mergeCell ref="A63:C63"/>
    <mergeCell ref="A65:C65"/>
    <mergeCell ref="G63:I63"/>
    <mergeCell ref="G65:I65"/>
    <mergeCell ref="H51:J51"/>
    <mergeCell ref="A61:J61"/>
  </mergeCells>
  <printOptions horizontalCentered="1" verticalCentered="1"/>
  <pageMargins left="0" right="0" top="0" bottom="0" header="0.3" footer="0.3"/>
  <pageSetup paperSize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N102"/>
  <sheetViews>
    <sheetView zoomScaleNormal="100" workbookViewId="0">
      <pane ySplit="8" topLeftCell="A9" activePane="bottomLeft" state="frozen"/>
      <selection activeCell="G22" sqref="G22"/>
      <selection pane="bottomLeft" activeCell="G22" sqref="G22"/>
    </sheetView>
  </sheetViews>
  <sheetFormatPr defaultColWidth="9.140625" defaultRowHeight="12.75" customHeight="1" x14ac:dyDescent="0.2"/>
  <cols>
    <col min="1" max="1" width="2.5703125" style="18" customWidth="1"/>
    <col min="2" max="5" width="9.140625" style="18" customWidth="1"/>
    <col min="6" max="6" width="10.85546875" style="18" bestFit="1" customWidth="1"/>
    <col min="7" max="7" width="9.140625" style="18" customWidth="1"/>
    <col min="8" max="8" width="30.42578125" style="18" customWidth="1"/>
    <col min="9" max="34" width="9.140625" style="18" customWidth="1"/>
    <col min="35" max="35" width="27.42578125" style="18" customWidth="1"/>
    <col min="36" max="37" width="9.140625" style="18"/>
    <col min="38" max="38" width="2.5703125" style="18" customWidth="1"/>
    <col min="39" max="16384" width="9.140625" style="18"/>
  </cols>
  <sheetData>
    <row r="1" spans="1:248" ht="12.75" customHeight="1" x14ac:dyDescent="0.2">
      <c r="A1" s="16"/>
      <c r="B1" s="17" t="s">
        <v>0</v>
      </c>
      <c r="C1" s="16"/>
      <c r="D1" s="16"/>
      <c r="E1" s="16"/>
      <c r="F1" s="16"/>
      <c r="G1" s="4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248" ht="12.75" customHeight="1" x14ac:dyDescent="0.2">
      <c r="A2" s="16"/>
      <c r="B2" s="464" t="s">
        <v>128</v>
      </c>
      <c r="C2" s="465"/>
      <c r="D2" s="465"/>
      <c r="E2" s="466">
        <f>J55</f>
        <v>0</v>
      </c>
      <c r="F2" s="467"/>
      <c r="G2" s="48"/>
      <c r="H2" s="16"/>
      <c r="I2" s="16"/>
      <c r="J2" s="16"/>
      <c r="K2" s="28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48" s="14" customFormat="1" ht="12.75" customHeight="1" thickBot="1" x14ac:dyDescent="0.25">
      <c r="A3" s="19"/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49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  <c r="M3" s="20" t="s">
        <v>1</v>
      </c>
      <c r="N3" s="20">
        <v>12</v>
      </c>
      <c r="O3" s="20">
        <v>13</v>
      </c>
      <c r="P3" s="20">
        <v>14</v>
      </c>
      <c r="Q3" s="20">
        <v>15</v>
      </c>
      <c r="R3" s="20" t="s">
        <v>2</v>
      </c>
      <c r="S3" s="19"/>
      <c r="T3" s="19"/>
      <c r="U3" s="20">
        <v>16</v>
      </c>
      <c r="V3" s="20">
        <v>17</v>
      </c>
      <c r="W3" s="20">
        <v>18</v>
      </c>
      <c r="X3" s="20">
        <v>19</v>
      </c>
      <c r="Y3" s="20">
        <v>20</v>
      </c>
      <c r="Z3" s="20" t="s">
        <v>3</v>
      </c>
      <c r="AA3" s="20">
        <v>21</v>
      </c>
      <c r="AB3" s="20">
        <v>22</v>
      </c>
      <c r="AC3" s="20">
        <v>23</v>
      </c>
      <c r="AD3" s="20">
        <v>24</v>
      </c>
      <c r="AE3" s="20">
        <v>25</v>
      </c>
      <c r="AF3" s="20">
        <v>26</v>
      </c>
      <c r="AG3" s="20">
        <v>27</v>
      </c>
      <c r="AH3" s="20">
        <v>28</v>
      </c>
      <c r="AI3" s="20">
        <v>29</v>
      </c>
      <c r="AJ3" s="20">
        <v>30</v>
      </c>
      <c r="AK3" s="20">
        <v>31</v>
      </c>
      <c r="AL3" s="19"/>
    </row>
    <row r="4" spans="1:248" s="100" customFormat="1" ht="12.75" customHeight="1" thickTop="1" x14ac:dyDescent="0.2">
      <c r="A4" s="344"/>
      <c r="B4" s="3" t="s">
        <v>4</v>
      </c>
      <c r="C4" s="345"/>
      <c r="D4" s="3" t="s">
        <v>201</v>
      </c>
      <c r="E4" s="346" t="s">
        <v>6</v>
      </c>
      <c r="F4" s="9" t="s">
        <v>7</v>
      </c>
      <c r="G4" s="347"/>
      <c r="H4" s="9"/>
      <c r="I4" s="348"/>
      <c r="J4" s="3"/>
      <c r="K4" s="9"/>
      <c r="L4" s="3" t="s">
        <v>454</v>
      </c>
      <c r="M4" s="3"/>
      <c r="N4" s="3" t="s">
        <v>257</v>
      </c>
      <c r="O4" s="346" t="s">
        <v>455</v>
      </c>
      <c r="P4" s="349"/>
      <c r="Q4" s="350" t="s">
        <v>8</v>
      </c>
      <c r="R4" s="9" t="s">
        <v>8</v>
      </c>
      <c r="S4" s="107"/>
      <c r="T4" s="351"/>
      <c r="U4" s="436" t="s">
        <v>9</v>
      </c>
      <c r="V4" s="437"/>
      <c r="W4" s="437"/>
      <c r="X4" s="437"/>
      <c r="Y4" s="438"/>
      <c r="Z4" s="3" t="s">
        <v>10</v>
      </c>
      <c r="AA4" s="3" t="s">
        <v>11</v>
      </c>
      <c r="AB4" s="3" t="s">
        <v>204</v>
      </c>
      <c r="AC4" s="3" t="s">
        <v>12</v>
      </c>
      <c r="AD4" s="3" t="s">
        <v>13</v>
      </c>
      <c r="AE4" s="3" t="s">
        <v>14</v>
      </c>
      <c r="AF4" s="3"/>
      <c r="AG4" s="3"/>
      <c r="AH4" s="8"/>
      <c r="AI4" s="352"/>
      <c r="AJ4" s="3" t="s">
        <v>15</v>
      </c>
      <c r="AK4" s="9" t="s">
        <v>7</v>
      </c>
      <c r="AL4" s="107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</row>
    <row r="5" spans="1:248" s="100" customFormat="1" ht="12.75" customHeight="1" x14ac:dyDescent="0.2">
      <c r="A5" s="344"/>
      <c r="B5" s="3" t="s">
        <v>8</v>
      </c>
      <c r="C5" s="3" t="s">
        <v>16</v>
      </c>
      <c r="D5" s="3" t="s">
        <v>202</v>
      </c>
      <c r="E5" s="353" t="s">
        <v>8</v>
      </c>
      <c r="F5" s="9" t="s">
        <v>18</v>
      </c>
      <c r="G5" s="347" t="s">
        <v>19</v>
      </c>
      <c r="H5" s="9" t="s">
        <v>20</v>
      </c>
      <c r="I5" s="348" t="s">
        <v>456</v>
      </c>
      <c r="J5" s="3" t="s">
        <v>21</v>
      </c>
      <c r="K5" s="9" t="s">
        <v>22</v>
      </c>
      <c r="L5" s="3" t="s">
        <v>457</v>
      </c>
      <c r="M5" s="3" t="s">
        <v>458</v>
      </c>
      <c r="N5" s="3" t="s">
        <v>258</v>
      </c>
      <c r="O5" s="353" t="s">
        <v>259</v>
      </c>
      <c r="P5" s="353" t="s">
        <v>23</v>
      </c>
      <c r="Q5" s="3" t="s">
        <v>24</v>
      </c>
      <c r="R5" s="9" t="s">
        <v>24</v>
      </c>
      <c r="S5" s="8" t="s">
        <v>136</v>
      </c>
      <c r="T5" s="9" t="s">
        <v>136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137</v>
      </c>
      <c r="Z5" s="3" t="s">
        <v>251</v>
      </c>
      <c r="AA5" s="3" t="s">
        <v>138</v>
      </c>
      <c r="AB5" s="3" t="s">
        <v>203</v>
      </c>
      <c r="AC5" s="3" t="s">
        <v>30</v>
      </c>
      <c r="AD5" s="3" t="s">
        <v>141</v>
      </c>
      <c r="AE5" s="3" t="s">
        <v>31</v>
      </c>
      <c r="AF5" s="3" t="s">
        <v>32</v>
      </c>
      <c r="AG5" s="3" t="s">
        <v>205</v>
      </c>
      <c r="AH5" s="8" t="s">
        <v>16</v>
      </c>
      <c r="AI5" s="354" t="s">
        <v>34</v>
      </c>
      <c r="AJ5" s="3" t="s">
        <v>35</v>
      </c>
      <c r="AK5" s="9" t="s">
        <v>18</v>
      </c>
      <c r="AL5" s="107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</row>
    <row r="6" spans="1:248" s="100" customFormat="1" ht="12.75" customHeight="1" thickBot="1" x14ac:dyDescent="0.25">
      <c r="A6" s="355"/>
      <c r="B6" s="356" t="s">
        <v>36</v>
      </c>
      <c r="C6" s="356" t="s">
        <v>37</v>
      </c>
      <c r="D6" s="356" t="s">
        <v>38</v>
      </c>
      <c r="E6" s="357" t="s">
        <v>39</v>
      </c>
      <c r="F6" s="11" t="s">
        <v>40</v>
      </c>
      <c r="G6" s="358"/>
      <c r="H6" s="11"/>
      <c r="I6" s="359" t="s">
        <v>41</v>
      </c>
      <c r="J6" s="356"/>
      <c r="K6" s="11"/>
      <c r="L6" s="356" t="s">
        <v>459</v>
      </c>
      <c r="M6" s="356"/>
      <c r="N6" s="356" t="s">
        <v>235</v>
      </c>
      <c r="O6" s="357" t="s">
        <v>235</v>
      </c>
      <c r="P6" s="360"/>
      <c r="Q6" s="4" t="s">
        <v>460</v>
      </c>
      <c r="R6" s="112" t="s">
        <v>263</v>
      </c>
      <c r="S6" s="10" t="s">
        <v>109</v>
      </c>
      <c r="T6" s="11" t="s">
        <v>188</v>
      </c>
      <c r="U6" s="356" t="s">
        <v>42</v>
      </c>
      <c r="V6" s="356" t="s">
        <v>43</v>
      </c>
      <c r="W6" s="356"/>
      <c r="X6" s="356" t="s">
        <v>44</v>
      </c>
      <c r="Y6" s="356" t="s">
        <v>30</v>
      </c>
      <c r="Z6" s="356" t="s">
        <v>30</v>
      </c>
      <c r="AA6" s="356" t="s">
        <v>139</v>
      </c>
      <c r="AB6" s="356" t="s">
        <v>15</v>
      </c>
      <c r="AC6" s="356" t="s">
        <v>140</v>
      </c>
      <c r="AD6" s="356" t="s">
        <v>142</v>
      </c>
      <c r="AE6" s="356" t="s">
        <v>47</v>
      </c>
      <c r="AF6" s="356" t="s">
        <v>48</v>
      </c>
      <c r="AG6" s="356" t="s">
        <v>15</v>
      </c>
      <c r="AH6" s="10" t="s">
        <v>30</v>
      </c>
      <c r="AI6" s="361"/>
      <c r="AJ6" s="356" t="s">
        <v>49</v>
      </c>
      <c r="AK6" s="11" t="s">
        <v>189</v>
      </c>
      <c r="AL6" s="362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</row>
    <row r="7" spans="1:248" s="55" customFormat="1" ht="11.25" thickTop="1" x14ac:dyDescent="0.15">
      <c r="A7" s="50"/>
      <c r="B7" s="384">
        <f>B53</f>
        <v>0</v>
      </c>
      <c r="C7" s="384">
        <f>C53</f>
        <v>0</v>
      </c>
      <c r="D7" s="384">
        <f>D53</f>
        <v>0</v>
      </c>
      <c r="E7" s="385">
        <f>E53</f>
        <v>0</v>
      </c>
      <c r="F7" s="386">
        <f>F53</f>
        <v>0</v>
      </c>
      <c r="G7" s="343" t="str">
        <f>C11</f>
        <v>APRIL</v>
      </c>
      <c r="H7" s="52"/>
      <c r="I7" s="53"/>
      <c r="J7" s="384">
        <f>J53-J21</f>
        <v>0</v>
      </c>
      <c r="K7" s="387">
        <f t="shared" ref="K7:R7" si="0">K53</f>
        <v>0</v>
      </c>
      <c r="L7" s="384">
        <f t="shared" si="0"/>
        <v>0</v>
      </c>
      <c r="M7" s="384">
        <f t="shared" si="0"/>
        <v>0</v>
      </c>
      <c r="N7" s="384">
        <f t="shared" si="0"/>
        <v>0</v>
      </c>
      <c r="O7" s="388">
        <f t="shared" si="0"/>
        <v>0</v>
      </c>
      <c r="P7" s="385">
        <f t="shared" si="0"/>
        <v>0</v>
      </c>
      <c r="Q7" s="384">
        <f t="shared" si="0"/>
        <v>0</v>
      </c>
      <c r="R7" s="387">
        <f t="shared" si="0"/>
        <v>0</v>
      </c>
      <c r="S7" s="389">
        <f>SUM(L7:R7)</f>
        <v>0</v>
      </c>
      <c r="T7" s="386">
        <f>SUM(U7:AK7)</f>
        <v>0</v>
      </c>
      <c r="U7" s="384">
        <f t="shared" ref="U7:AH7" si="1">U53</f>
        <v>0</v>
      </c>
      <c r="V7" s="384">
        <f t="shared" si="1"/>
        <v>0</v>
      </c>
      <c r="W7" s="384">
        <f t="shared" si="1"/>
        <v>0</v>
      </c>
      <c r="X7" s="384">
        <f t="shared" si="1"/>
        <v>0</v>
      </c>
      <c r="Y7" s="384">
        <f t="shared" si="1"/>
        <v>0</v>
      </c>
      <c r="Z7" s="384">
        <f t="shared" si="1"/>
        <v>0</v>
      </c>
      <c r="AA7" s="384">
        <f t="shared" si="1"/>
        <v>0</v>
      </c>
      <c r="AB7" s="384">
        <f t="shared" si="1"/>
        <v>0</v>
      </c>
      <c r="AC7" s="384">
        <f t="shared" si="1"/>
        <v>0</v>
      </c>
      <c r="AD7" s="384">
        <f t="shared" si="1"/>
        <v>0</v>
      </c>
      <c r="AE7" s="384">
        <f t="shared" si="1"/>
        <v>0</v>
      </c>
      <c r="AF7" s="384">
        <f t="shared" si="1"/>
        <v>0</v>
      </c>
      <c r="AG7" s="384">
        <f t="shared" si="1"/>
        <v>0</v>
      </c>
      <c r="AH7" s="387">
        <f t="shared" si="1"/>
        <v>0</v>
      </c>
      <c r="AI7" s="51"/>
      <c r="AJ7" s="384">
        <f>AJ53</f>
        <v>0</v>
      </c>
      <c r="AK7" s="387">
        <f>AK53</f>
        <v>0</v>
      </c>
      <c r="AL7" s="54"/>
    </row>
    <row r="8" spans="1:248" s="58" customFormat="1" ht="12.75" customHeight="1" x14ac:dyDescent="0.2">
      <c r="A8" s="56"/>
      <c r="B8" s="56"/>
      <c r="C8" s="56"/>
      <c r="D8" s="56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58">
        <f>SUM(K7:R7)-T7</f>
        <v>0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248" ht="12.75" customHeight="1" x14ac:dyDescent="0.2">
      <c r="A9" s="16"/>
      <c r="B9" s="16"/>
      <c r="C9" s="16"/>
      <c r="D9" s="16"/>
      <c r="E9" s="16"/>
      <c r="F9" s="16"/>
      <c r="G9" s="59"/>
      <c r="H9" s="16"/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248" ht="12.75" customHeight="1" x14ac:dyDescent="0.2">
      <c r="A10" s="16"/>
      <c r="B10" s="16"/>
      <c r="C10" s="16"/>
      <c r="D10" s="16"/>
      <c r="E10" s="16"/>
      <c r="F10" s="16"/>
      <c r="G10" s="480" t="str">
        <f>JANUARY!G10</f>
        <v>UNITED STEELWORKERS - LOCAL UNION</v>
      </c>
      <c r="H10" s="480"/>
      <c r="I10" s="480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5" t="s">
        <v>399</v>
      </c>
      <c r="AA10" s="2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248" ht="12.75" customHeight="1" x14ac:dyDescent="0.2">
      <c r="A11" s="16"/>
      <c r="B11" s="27" t="s">
        <v>51</v>
      </c>
      <c r="C11" s="8" t="s">
        <v>151</v>
      </c>
      <c r="D11" s="27" t="s">
        <v>237</v>
      </c>
      <c r="E11" s="1">
        <f>JANUARY!E11</f>
        <v>0</v>
      </c>
      <c r="F11" s="16"/>
      <c r="G11" s="59"/>
      <c r="H11" s="16"/>
      <c r="I11" s="3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7"/>
      <c r="AJ11" s="106" t="str">
        <f>C11</f>
        <v>APRIL</v>
      </c>
      <c r="AK11" s="8">
        <f>$E$11</f>
        <v>0</v>
      </c>
    </row>
    <row r="12" spans="1:248" ht="12.75" customHeight="1" x14ac:dyDescent="0.2">
      <c r="A12" s="16"/>
      <c r="B12" s="27" t="s">
        <v>52</v>
      </c>
      <c r="C12" s="60" t="s">
        <v>144</v>
      </c>
      <c r="D12" s="16"/>
      <c r="E12" s="16"/>
      <c r="F12" s="16"/>
      <c r="G12" s="59"/>
      <c r="H12" s="16"/>
      <c r="I12" s="35" t="s">
        <v>53</v>
      </c>
      <c r="J12" s="16"/>
      <c r="K12" s="16"/>
      <c r="L12" s="35"/>
      <c r="M12" s="16"/>
      <c r="N12" s="16"/>
      <c r="O12" s="16"/>
      <c r="P12" s="27"/>
      <c r="Q12" s="16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29" t="s">
        <v>54</v>
      </c>
      <c r="AC12" s="16"/>
      <c r="AD12" s="16"/>
      <c r="AE12" s="16"/>
      <c r="AF12" s="16"/>
      <c r="AG12" s="16"/>
      <c r="AH12" s="16"/>
      <c r="AI12" s="27" t="str">
        <f>B12</f>
        <v>Page No.</v>
      </c>
      <c r="AJ12" s="105" t="str">
        <f>C12</f>
        <v>1</v>
      </c>
      <c r="AK12" s="105"/>
      <c r="AL12" s="103"/>
    </row>
    <row r="13" spans="1:248" ht="12.75" customHeight="1" x14ac:dyDescent="0.2">
      <c r="A13" s="16"/>
      <c r="B13" s="16"/>
      <c r="C13" s="16"/>
      <c r="D13" s="16"/>
      <c r="E13" s="16"/>
      <c r="F13" s="16"/>
      <c r="G13" s="59"/>
      <c r="H13" s="16"/>
      <c r="I13" s="3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7"/>
      <c r="AJ13" s="1"/>
      <c r="AK13" s="235"/>
      <c r="AL13" s="16"/>
    </row>
    <row r="14" spans="1:248" ht="12.75" customHeight="1" x14ac:dyDescent="0.2">
      <c r="A14" s="31"/>
      <c r="B14" s="31"/>
      <c r="C14" s="31"/>
      <c r="D14" s="31"/>
      <c r="E14" s="31"/>
      <c r="F14" s="31"/>
      <c r="G14" s="61"/>
      <c r="H14" s="31"/>
      <c r="I14" s="32"/>
      <c r="J14" s="31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1"/>
      <c r="AG14" s="31"/>
      <c r="AH14" s="31"/>
      <c r="AI14" s="31"/>
      <c r="AJ14" s="2"/>
      <c r="AK14" s="2"/>
      <c r="AL14" s="31"/>
    </row>
    <row r="15" spans="1:248" s="14" customFormat="1" ht="12.75" customHeight="1" x14ac:dyDescent="0.2">
      <c r="A15" s="33"/>
      <c r="B15" s="16"/>
      <c r="C15" s="16" t="s">
        <v>55</v>
      </c>
      <c r="D15" s="16"/>
      <c r="E15" s="16"/>
      <c r="F15" s="34"/>
      <c r="G15" s="62"/>
      <c r="H15" s="39" t="s">
        <v>56</v>
      </c>
      <c r="I15" s="63"/>
      <c r="J15" s="442" t="s">
        <v>461</v>
      </c>
      <c r="K15" s="443"/>
      <c r="L15" s="16"/>
      <c r="M15" s="16"/>
      <c r="N15" s="16"/>
      <c r="O15" s="35" t="s">
        <v>57</v>
      </c>
      <c r="P15" s="16"/>
      <c r="Q15" s="16"/>
      <c r="R15" s="33"/>
      <c r="S15" s="16"/>
      <c r="T15" s="3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4"/>
      <c r="AJ15" s="16"/>
      <c r="AK15" s="33"/>
      <c r="AL15" s="16"/>
    </row>
    <row r="16" spans="1:248" s="14" customFormat="1" ht="12.75" customHeight="1" x14ac:dyDescent="0.2">
      <c r="A16" s="33"/>
      <c r="B16" s="16"/>
      <c r="C16" s="16"/>
      <c r="D16" s="16"/>
      <c r="E16" s="16"/>
      <c r="F16" s="34"/>
      <c r="G16" s="62"/>
      <c r="H16" s="34"/>
      <c r="I16" s="64"/>
      <c r="J16" s="16"/>
      <c r="K16" s="33"/>
      <c r="L16" s="16"/>
      <c r="M16" s="16"/>
      <c r="N16" s="16"/>
      <c r="O16" s="16"/>
      <c r="P16" s="16"/>
      <c r="Q16" s="16"/>
      <c r="R16" s="33"/>
      <c r="S16" s="16"/>
      <c r="T16" s="3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34"/>
      <c r="AJ16" s="16"/>
      <c r="AK16" s="33"/>
      <c r="AL16" s="16"/>
    </row>
    <row r="17" spans="1:248" s="14" customFormat="1" ht="12.75" customHeight="1" thickBot="1" x14ac:dyDescent="0.25">
      <c r="A17" s="36"/>
      <c r="B17" s="20">
        <v>1</v>
      </c>
      <c r="C17" s="20">
        <v>2</v>
      </c>
      <c r="D17" s="20">
        <v>3</v>
      </c>
      <c r="E17" s="20">
        <v>4</v>
      </c>
      <c r="F17" s="37">
        <v>5</v>
      </c>
      <c r="G17" s="65">
        <v>6</v>
      </c>
      <c r="H17" s="38">
        <v>7</v>
      </c>
      <c r="I17" s="66">
        <v>8</v>
      </c>
      <c r="J17" s="20">
        <v>9</v>
      </c>
      <c r="K17" s="38">
        <v>10</v>
      </c>
      <c r="L17" s="20">
        <v>11</v>
      </c>
      <c r="M17" s="20" t="s">
        <v>1</v>
      </c>
      <c r="N17" s="20">
        <v>12</v>
      </c>
      <c r="O17" s="20">
        <v>13</v>
      </c>
      <c r="P17" s="20">
        <v>14</v>
      </c>
      <c r="Q17" s="20">
        <v>15</v>
      </c>
      <c r="R17" s="38" t="s">
        <v>2</v>
      </c>
      <c r="S17" s="19"/>
      <c r="T17" s="36"/>
      <c r="U17" s="20">
        <v>16</v>
      </c>
      <c r="V17" s="20">
        <v>17</v>
      </c>
      <c r="W17" s="20">
        <v>18</v>
      </c>
      <c r="X17" s="20">
        <v>19</v>
      </c>
      <c r="Y17" s="20">
        <v>20</v>
      </c>
      <c r="Z17" s="20" t="s">
        <v>3</v>
      </c>
      <c r="AA17" s="20">
        <v>21</v>
      </c>
      <c r="AB17" s="20">
        <v>22</v>
      </c>
      <c r="AC17" s="20">
        <v>23</v>
      </c>
      <c r="AD17" s="20">
        <v>24</v>
      </c>
      <c r="AE17" s="20">
        <v>25</v>
      </c>
      <c r="AF17" s="20">
        <v>26</v>
      </c>
      <c r="AG17" s="20">
        <v>27</v>
      </c>
      <c r="AH17" s="20">
        <v>28</v>
      </c>
      <c r="AI17" s="37">
        <v>29</v>
      </c>
      <c r="AJ17" s="20">
        <v>30</v>
      </c>
      <c r="AK17" s="38">
        <v>31</v>
      </c>
      <c r="AL17" s="19"/>
    </row>
    <row r="18" spans="1:248" s="101" customFormat="1" ht="12.75" customHeight="1" thickTop="1" x14ac:dyDescent="0.2">
      <c r="A18" s="33"/>
      <c r="B18" s="5" t="s">
        <v>4</v>
      </c>
      <c r="C18" s="363"/>
      <c r="D18" s="5" t="s">
        <v>201</v>
      </c>
      <c r="E18" s="364" t="s">
        <v>6</v>
      </c>
      <c r="F18" s="109" t="s">
        <v>7</v>
      </c>
      <c r="G18" s="365"/>
      <c r="H18" s="109"/>
      <c r="I18" s="366"/>
      <c r="J18" s="5"/>
      <c r="K18" s="109"/>
      <c r="L18" s="5" t="s">
        <v>454</v>
      </c>
      <c r="M18" s="5"/>
      <c r="N18" s="5" t="s">
        <v>257</v>
      </c>
      <c r="O18" s="364" t="s">
        <v>455</v>
      </c>
      <c r="P18" s="367"/>
      <c r="Q18" s="368" t="s">
        <v>8</v>
      </c>
      <c r="R18" s="109" t="s">
        <v>8</v>
      </c>
      <c r="S18" s="369"/>
      <c r="T18" s="370"/>
      <c r="U18" s="439" t="s">
        <v>9</v>
      </c>
      <c r="V18" s="440"/>
      <c r="W18" s="440"/>
      <c r="X18" s="440"/>
      <c r="Y18" s="441"/>
      <c r="Z18" s="5" t="s">
        <v>10</v>
      </c>
      <c r="AA18" s="5" t="s">
        <v>11</v>
      </c>
      <c r="AB18" s="5" t="s">
        <v>204</v>
      </c>
      <c r="AC18" s="5" t="s">
        <v>12</v>
      </c>
      <c r="AD18" s="5" t="s">
        <v>13</v>
      </c>
      <c r="AE18" s="5" t="s">
        <v>14</v>
      </c>
      <c r="AF18" s="5"/>
      <c r="AG18" s="5"/>
      <c r="AH18" s="371"/>
      <c r="AI18" s="372"/>
      <c r="AJ18" s="5" t="s">
        <v>15</v>
      </c>
      <c r="AK18" s="109" t="s">
        <v>7</v>
      </c>
      <c r="AL18" s="36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</row>
    <row r="19" spans="1:248" s="101" customFormat="1" ht="12.75" customHeight="1" x14ac:dyDescent="0.2">
      <c r="A19" s="33"/>
      <c r="B19" s="5" t="s">
        <v>8</v>
      </c>
      <c r="C19" s="5" t="s">
        <v>16</v>
      </c>
      <c r="D19" s="5" t="s">
        <v>202</v>
      </c>
      <c r="E19" s="373" t="s">
        <v>8</v>
      </c>
      <c r="F19" s="109" t="s">
        <v>18</v>
      </c>
      <c r="G19" s="365" t="s">
        <v>19</v>
      </c>
      <c r="H19" s="109" t="s">
        <v>20</v>
      </c>
      <c r="I19" s="366" t="s">
        <v>456</v>
      </c>
      <c r="J19" s="5" t="s">
        <v>21</v>
      </c>
      <c r="K19" s="109" t="s">
        <v>22</v>
      </c>
      <c r="L19" s="5" t="s">
        <v>457</v>
      </c>
      <c r="M19" s="5" t="s">
        <v>458</v>
      </c>
      <c r="N19" s="5" t="s">
        <v>258</v>
      </c>
      <c r="O19" s="373" t="s">
        <v>259</v>
      </c>
      <c r="P19" s="373" t="s">
        <v>23</v>
      </c>
      <c r="Q19" s="5" t="s">
        <v>24</v>
      </c>
      <c r="R19" s="109" t="s">
        <v>24</v>
      </c>
      <c r="S19" s="371" t="s">
        <v>136</v>
      </c>
      <c r="T19" s="109" t="s">
        <v>136</v>
      </c>
      <c r="U19" s="5" t="s">
        <v>25</v>
      </c>
      <c r="V19" s="5" t="s">
        <v>26</v>
      </c>
      <c r="W19" s="5" t="s">
        <v>27</v>
      </c>
      <c r="X19" s="5" t="s">
        <v>28</v>
      </c>
      <c r="Y19" s="5" t="s">
        <v>137</v>
      </c>
      <c r="Z19" s="5" t="s">
        <v>251</v>
      </c>
      <c r="AA19" s="5" t="s">
        <v>138</v>
      </c>
      <c r="AB19" s="5" t="s">
        <v>203</v>
      </c>
      <c r="AC19" s="5" t="s">
        <v>30</v>
      </c>
      <c r="AD19" s="5" t="s">
        <v>141</v>
      </c>
      <c r="AE19" s="5" t="s">
        <v>31</v>
      </c>
      <c r="AF19" s="5" t="s">
        <v>32</v>
      </c>
      <c r="AG19" s="5" t="s">
        <v>205</v>
      </c>
      <c r="AH19" s="371" t="s">
        <v>16</v>
      </c>
      <c r="AI19" s="374" t="s">
        <v>34</v>
      </c>
      <c r="AJ19" s="5" t="s">
        <v>35</v>
      </c>
      <c r="AK19" s="109" t="s">
        <v>18</v>
      </c>
      <c r="AL19" s="36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</row>
    <row r="20" spans="1:248" s="101" customFormat="1" ht="12.75" customHeight="1" thickBot="1" x14ac:dyDescent="0.25">
      <c r="A20" s="375"/>
      <c r="B20" s="6" t="s">
        <v>36</v>
      </c>
      <c r="C20" s="6" t="s">
        <v>37</v>
      </c>
      <c r="D20" s="6" t="s">
        <v>38</v>
      </c>
      <c r="E20" s="376" t="s">
        <v>39</v>
      </c>
      <c r="F20" s="377" t="s">
        <v>40</v>
      </c>
      <c r="G20" s="378"/>
      <c r="H20" s="377"/>
      <c r="I20" s="379" t="s">
        <v>41</v>
      </c>
      <c r="J20" s="6"/>
      <c r="K20" s="377"/>
      <c r="L20" s="6" t="s">
        <v>459</v>
      </c>
      <c r="M20" s="6"/>
      <c r="N20" s="6" t="s">
        <v>235</v>
      </c>
      <c r="O20" s="376" t="s">
        <v>235</v>
      </c>
      <c r="P20" s="380"/>
      <c r="Q20" s="110" t="s">
        <v>460</v>
      </c>
      <c r="R20" s="111" t="s">
        <v>263</v>
      </c>
      <c r="S20" s="381" t="s">
        <v>109</v>
      </c>
      <c r="T20" s="377" t="s">
        <v>188</v>
      </c>
      <c r="U20" s="6" t="s">
        <v>42</v>
      </c>
      <c r="V20" s="6" t="s">
        <v>43</v>
      </c>
      <c r="W20" s="6"/>
      <c r="X20" s="6" t="s">
        <v>44</v>
      </c>
      <c r="Y20" s="6" t="s">
        <v>30</v>
      </c>
      <c r="Z20" s="6" t="s">
        <v>30</v>
      </c>
      <c r="AA20" s="6" t="s">
        <v>139</v>
      </c>
      <c r="AB20" s="6" t="s">
        <v>15</v>
      </c>
      <c r="AC20" s="6" t="s">
        <v>140</v>
      </c>
      <c r="AD20" s="6" t="s">
        <v>142</v>
      </c>
      <c r="AE20" s="6" t="s">
        <v>47</v>
      </c>
      <c r="AF20" s="6" t="s">
        <v>48</v>
      </c>
      <c r="AG20" s="6" t="s">
        <v>15</v>
      </c>
      <c r="AH20" s="381" t="s">
        <v>30</v>
      </c>
      <c r="AI20" s="382"/>
      <c r="AJ20" s="6" t="s">
        <v>49</v>
      </c>
      <c r="AK20" s="377" t="s">
        <v>189</v>
      </c>
      <c r="AL20" s="383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</row>
    <row r="21" spans="1:248" s="16" customFormat="1" ht="12.75" customHeight="1" thickTop="1" x14ac:dyDescent="0.2">
      <c r="A21" s="41"/>
      <c r="B21" s="243"/>
      <c r="C21" s="243"/>
      <c r="D21" s="243"/>
      <c r="E21" s="243"/>
      <c r="F21" s="246"/>
      <c r="G21" s="98" t="str">
        <f>$C$11</f>
        <v>APRIL</v>
      </c>
      <c r="H21" s="259" t="s">
        <v>58</v>
      </c>
      <c r="I21" s="261"/>
      <c r="J21" s="425">
        <f>MARCH!E2</f>
        <v>0</v>
      </c>
      <c r="K21" s="246"/>
      <c r="L21" s="243"/>
      <c r="M21" s="243"/>
      <c r="N21" s="243"/>
      <c r="O21" s="244"/>
      <c r="P21" s="253"/>
      <c r="Q21" s="243"/>
      <c r="R21" s="244"/>
      <c r="S21" s="30"/>
      <c r="T21" s="41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4"/>
      <c r="AI21" s="245"/>
      <c r="AJ21" s="243"/>
      <c r="AK21" s="243"/>
      <c r="AL21" s="30"/>
    </row>
    <row r="22" spans="1:248" s="123" customFormat="1" ht="12.75" customHeight="1" x14ac:dyDescent="0.2">
      <c r="A22" s="41">
        <v>1</v>
      </c>
      <c r="B22" s="247"/>
      <c r="C22" s="247"/>
      <c r="D22" s="247"/>
      <c r="E22" s="247"/>
      <c r="F22" s="248"/>
      <c r="G22" s="395"/>
      <c r="H22" s="257"/>
      <c r="I22" s="396"/>
      <c r="J22" s="243">
        <f t="shared" ref="J22:J52" si="2">SUM(B22:F22)</f>
        <v>0</v>
      </c>
      <c r="K22" s="246">
        <f>SUM(U22:AK22)-SUM(L22:R22)</f>
        <v>0</v>
      </c>
      <c r="L22" s="247"/>
      <c r="M22" s="247"/>
      <c r="N22" s="247"/>
      <c r="O22" s="249"/>
      <c r="P22" s="254"/>
      <c r="Q22" s="247"/>
      <c r="R22" s="248"/>
      <c r="S22" s="67" t="s">
        <v>59</v>
      </c>
      <c r="T22" s="41">
        <v>1</v>
      </c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9"/>
      <c r="AI22" s="257"/>
      <c r="AJ22" s="247"/>
      <c r="AK22" s="248"/>
      <c r="AL22" s="67" t="s">
        <v>59</v>
      </c>
    </row>
    <row r="23" spans="1:248" s="123" customFormat="1" ht="12.75" customHeight="1" x14ac:dyDescent="0.2">
      <c r="A23" s="41">
        <v>2</v>
      </c>
      <c r="B23" s="247"/>
      <c r="C23" s="247"/>
      <c r="D23" s="247"/>
      <c r="E23" s="247"/>
      <c r="F23" s="248"/>
      <c r="G23" s="395"/>
      <c r="H23" s="257"/>
      <c r="I23" s="396"/>
      <c r="J23" s="243">
        <f t="shared" si="2"/>
        <v>0</v>
      </c>
      <c r="K23" s="246">
        <f t="shared" ref="K23:K52" si="3">SUM(U23:AK23)-SUM(L23:R23)</f>
        <v>0</v>
      </c>
      <c r="L23" s="247"/>
      <c r="M23" s="247"/>
      <c r="N23" s="247"/>
      <c r="O23" s="249"/>
      <c r="P23" s="254"/>
      <c r="Q23" s="247"/>
      <c r="R23" s="248"/>
      <c r="S23" s="67" t="s">
        <v>60</v>
      </c>
      <c r="T23" s="41">
        <v>2</v>
      </c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9"/>
      <c r="AI23" s="257"/>
      <c r="AJ23" s="247"/>
      <c r="AK23" s="248"/>
      <c r="AL23" s="67" t="s">
        <v>60</v>
      </c>
    </row>
    <row r="24" spans="1:248" s="123" customFormat="1" ht="12.75" customHeight="1" x14ac:dyDescent="0.2">
      <c r="A24" s="41">
        <v>3</v>
      </c>
      <c r="B24" s="247"/>
      <c r="C24" s="247"/>
      <c r="D24" s="247"/>
      <c r="E24" s="247"/>
      <c r="F24" s="248"/>
      <c r="G24" s="395"/>
      <c r="H24" s="257"/>
      <c r="I24" s="396"/>
      <c r="J24" s="243">
        <f t="shared" si="2"/>
        <v>0</v>
      </c>
      <c r="K24" s="246">
        <f t="shared" si="3"/>
        <v>0</v>
      </c>
      <c r="L24" s="247"/>
      <c r="M24" s="247"/>
      <c r="N24" s="247"/>
      <c r="O24" s="249"/>
      <c r="P24" s="254"/>
      <c r="Q24" s="247"/>
      <c r="R24" s="248"/>
      <c r="S24" s="67" t="s">
        <v>61</v>
      </c>
      <c r="T24" s="41">
        <v>3</v>
      </c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9"/>
      <c r="AI24" s="257"/>
      <c r="AJ24" s="247"/>
      <c r="AK24" s="248"/>
      <c r="AL24" s="67" t="s">
        <v>61</v>
      </c>
    </row>
    <row r="25" spans="1:248" s="123" customFormat="1" ht="12.75" customHeight="1" x14ac:dyDescent="0.2">
      <c r="A25" s="41">
        <v>4</v>
      </c>
      <c r="B25" s="247"/>
      <c r="C25" s="247"/>
      <c r="D25" s="247"/>
      <c r="E25" s="247"/>
      <c r="F25" s="248"/>
      <c r="G25" s="395"/>
      <c r="H25" s="257"/>
      <c r="I25" s="396"/>
      <c r="J25" s="243">
        <f t="shared" si="2"/>
        <v>0</v>
      </c>
      <c r="K25" s="246">
        <f t="shared" si="3"/>
        <v>0</v>
      </c>
      <c r="L25" s="247"/>
      <c r="M25" s="247"/>
      <c r="N25" s="247"/>
      <c r="O25" s="249"/>
      <c r="P25" s="254"/>
      <c r="Q25" s="247"/>
      <c r="R25" s="248"/>
      <c r="S25" s="67" t="s">
        <v>62</v>
      </c>
      <c r="T25" s="41">
        <v>4</v>
      </c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9"/>
      <c r="AI25" s="257"/>
      <c r="AJ25" s="247"/>
      <c r="AK25" s="248"/>
      <c r="AL25" s="67" t="s">
        <v>62</v>
      </c>
    </row>
    <row r="26" spans="1:248" s="123" customFormat="1" ht="12.75" customHeight="1" x14ac:dyDescent="0.2">
      <c r="A26" s="41">
        <v>5</v>
      </c>
      <c r="B26" s="247"/>
      <c r="C26" s="247"/>
      <c r="D26" s="247"/>
      <c r="E26" s="247"/>
      <c r="F26" s="248"/>
      <c r="G26" s="397"/>
      <c r="H26" s="257"/>
      <c r="I26" s="396"/>
      <c r="J26" s="243">
        <f t="shared" si="2"/>
        <v>0</v>
      </c>
      <c r="K26" s="246">
        <f t="shared" si="3"/>
        <v>0</v>
      </c>
      <c r="L26" s="247"/>
      <c r="M26" s="247"/>
      <c r="N26" s="247"/>
      <c r="O26" s="249"/>
      <c r="P26" s="254"/>
      <c r="Q26" s="247"/>
      <c r="R26" s="248"/>
      <c r="S26" s="67" t="s">
        <v>63</v>
      </c>
      <c r="T26" s="41">
        <v>5</v>
      </c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9"/>
      <c r="AI26" s="257"/>
      <c r="AJ26" s="247"/>
      <c r="AK26" s="248"/>
      <c r="AL26" s="67" t="s">
        <v>63</v>
      </c>
    </row>
    <row r="27" spans="1:248" s="123" customFormat="1" ht="12.75" customHeight="1" x14ac:dyDescent="0.2">
      <c r="A27" s="68">
        <v>6</v>
      </c>
      <c r="B27" s="250"/>
      <c r="C27" s="250"/>
      <c r="D27" s="250"/>
      <c r="E27" s="250"/>
      <c r="F27" s="252"/>
      <c r="G27" s="395"/>
      <c r="H27" s="398"/>
      <c r="I27" s="399"/>
      <c r="J27" s="243">
        <f t="shared" si="2"/>
        <v>0</v>
      </c>
      <c r="K27" s="246">
        <f t="shared" si="3"/>
        <v>0</v>
      </c>
      <c r="L27" s="250"/>
      <c r="M27" s="250"/>
      <c r="N27" s="250"/>
      <c r="O27" s="251"/>
      <c r="P27" s="255"/>
      <c r="Q27" s="250"/>
      <c r="R27" s="252"/>
      <c r="S27" s="69" t="s">
        <v>64</v>
      </c>
      <c r="T27" s="68">
        <v>6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1"/>
      <c r="AI27" s="398"/>
      <c r="AJ27" s="250"/>
      <c r="AK27" s="252"/>
      <c r="AL27" s="69" t="s">
        <v>64</v>
      </c>
    </row>
    <row r="28" spans="1:248" s="123" customFormat="1" ht="12.75" customHeight="1" x14ac:dyDescent="0.2">
      <c r="A28" s="41">
        <v>7</v>
      </c>
      <c r="B28" s="247"/>
      <c r="C28" s="247"/>
      <c r="D28" s="247"/>
      <c r="E28" s="247"/>
      <c r="F28" s="248"/>
      <c r="G28" s="395"/>
      <c r="H28" s="257"/>
      <c r="I28" s="396"/>
      <c r="J28" s="243">
        <f t="shared" si="2"/>
        <v>0</v>
      </c>
      <c r="K28" s="246">
        <f t="shared" si="3"/>
        <v>0</v>
      </c>
      <c r="L28" s="247"/>
      <c r="M28" s="247"/>
      <c r="N28" s="247"/>
      <c r="O28" s="249"/>
      <c r="P28" s="254"/>
      <c r="Q28" s="247"/>
      <c r="R28" s="248"/>
      <c r="S28" s="67" t="s">
        <v>65</v>
      </c>
      <c r="T28" s="41">
        <v>7</v>
      </c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9"/>
      <c r="AI28" s="257"/>
      <c r="AJ28" s="247"/>
      <c r="AK28" s="248"/>
      <c r="AL28" s="67" t="s">
        <v>65</v>
      </c>
    </row>
    <row r="29" spans="1:248" s="123" customFormat="1" ht="12.75" customHeight="1" x14ac:dyDescent="0.2">
      <c r="A29" s="41">
        <v>8</v>
      </c>
      <c r="B29" s="247"/>
      <c r="C29" s="247"/>
      <c r="D29" s="247"/>
      <c r="E29" s="247"/>
      <c r="F29" s="248"/>
      <c r="G29" s="395"/>
      <c r="H29" s="257"/>
      <c r="I29" s="396"/>
      <c r="J29" s="243">
        <f t="shared" si="2"/>
        <v>0</v>
      </c>
      <c r="K29" s="246">
        <f t="shared" si="3"/>
        <v>0</v>
      </c>
      <c r="L29" s="247"/>
      <c r="M29" s="247"/>
      <c r="N29" s="247"/>
      <c r="O29" s="249"/>
      <c r="P29" s="254"/>
      <c r="Q29" s="247"/>
      <c r="R29" s="248"/>
      <c r="S29" s="67" t="s">
        <v>66</v>
      </c>
      <c r="T29" s="41">
        <v>8</v>
      </c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9"/>
      <c r="AI29" s="257"/>
      <c r="AJ29" s="247"/>
      <c r="AK29" s="248"/>
      <c r="AL29" s="67" t="s">
        <v>66</v>
      </c>
    </row>
    <row r="30" spans="1:248" s="123" customFormat="1" ht="12.75" customHeight="1" x14ac:dyDescent="0.2">
      <c r="A30" s="41">
        <v>9</v>
      </c>
      <c r="B30" s="247"/>
      <c r="C30" s="247"/>
      <c r="D30" s="247"/>
      <c r="E30" s="247"/>
      <c r="F30" s="248"/>
      <c r="G30" s="395"/>
      <c r="H30" s="257"/>
      <c r="I30" s="396"/>
      <c r="J30" s="243">
        <f t="shared" si="2"/>
        <v>0</v>
      </c>
      <c r="K30" s="246">
        <f t="shared" si="3"/>
        <v>0</v>
      </c>
      <c r="L30" s="247"/>
      <c r="M30" s="247"/>
      <c r="N30" s="247"/>
      <c r="O30" s="249"/>
      <c r="P30" s="254"/>
      <c r="Q30" s="247"/>
      <c r="R30" s="248"/>
      <c r="S30" s="67" t="s">
        <v>67</v>
      </c>
      <c r="T30" s="41">
        <v>9</v>
      </c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9"/>
      <c r="AI30" s="257"/>
      <c r="AJ30" s="247"/>
      <c r="AK30" s="248"/>
      <c r="AL30" s="67" t="s">
        <v>67</v>
      </c>
    </row>
    <row r="31" spans="1:248" s="123" customFormat="1" ht="12.75" customHeight="1" x14ac:dyDescent="0.2">
      <c r="A31" s="41">
        <v>10</v>
      </c>
      <c r="B31" s="247"/>
      <c r="C31" s="247"/>
      <c r="D31" s="247"/>
      <c r="E31" s="247"/>
      <c r="F31" s="248"/>
      <c r="G31" s="395"/>
      <c r="H31" s="257"/>
      <c r="I31" s="396"/>
      <c r="J31" s="243">
        <f t="shared" si="2"/>
        <v>0</v>
      </c>
      <c r="K31" s="246">
        <f t="shared" si="3"/>
        <v>0</v>
      </c>
      <c r="L31" s="247"/>
      <c r="M31" s="247"/>
      <c r="N31" s="247"/>
      <c r="O31" s="249"/>
      <c r="P31" s="254"/>
      <c r="Q31" s="247"/>
      <c r="R31" s="248"/>
      <c r="S31" s="67" t="s">
        <v>68</v>
      </c>
      <c r="T31" s="41">
        <v>10</v>
      </c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9"/>
      <c r="AI31" s="257"/>
      <c r="AJ31" s="247"/>
      <c r="AK31" s="248"/>
      <c r="AL31" s="67" t="s">
        <v>68</v>
      </c>
    </row>
    <row r="32" spans="1:248" s="123" customFormat="1" ht="12.75" customHeight="1" x14ac:dyDescent="0.2">
      <c r="A32" s="41">
        <v>11</v>
      </c>
      <c r="B32" s="247"/>
      <c r="C32" s="247"/>
      <c r="D32" s="247"/>
      <c r="E32" s="247"/>
      <c r="F32" s="248"/>
      <c r="G32" s="395"/>
      <c r="H32" s="257"/>
      <c r="I32" s="396"/>
      <c r="J32" s="243">
        <f t="shared" si="2"/>
        <v>0</v>
      </c>
      <c r="K32" s="246">
        <f t="shared" si="3"/>
        <v>0</v>
      </c>
      <c r="L32" s="247"/>
      <c r="M32" s="247"/>
      <c r="N32" s="247"/>
      <c r="O32" s="249"/>
      <c r="P32" s="254"/>
      <c r="Q32" s="247"/>
      <c r="R32" s="248"/>
      <c r="S32" s="67" t="s">
        <v>69</v>
      </c>
      <c r="T32" s="41">
        <v>11</v>
      </c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9"/>
      <c r="AI32" s="257"/>
      <c r="AJ32" s="247"/>
      <c r="AK32" s="248"/>
      <c r="AL32" s="67" t="s">
        <v>69</v>
      </c>
    </row>
    <row r="33" spans="1:38" s="123" customFormat="1" ht="12.75" customHeight="1" x14ac:dyDescent="0.2">
      <c r="A33" s="41">
        <v>12</v>
      </c>
      <c r="B33" s="247"/>
      <c r="C33" s="247"/>
      <c r="D33" s="247"/>
      <c r="E33" s="247"/>
      <c r="F33" s="248"/>
      <c r="G33" s="395"/>
      <c r="H33" s="257"/>
      <c r="I33" s="396"/>
      <c r="J33" s="243">
        <f t="shared" si="2"/>
        <v>0</v>
      </c>
      <c r="K33" s="246">
        <f t="shared" si="3"/>
        <v>0</v>
      </c>
      <c r="L33" s="247"/>
      <c r="M33" s="247"/>
      <c r="N33" s="247"/>
      <c r="O33" s="249"/>
      <c r="P33" s="254"/>
      <c r="Q33" s="247"/>
      <c r="R33" s="248"/>
      <c r="S33" s="67" t="s">
        <v>70</v>
      </c>
      <c r="T33" s="41">
        <v>12</v>
      </c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9"/>
      <c r="AI33" s="257"/>
      <c r="AJ33" s="247"/>
      <c r="AK33" s="248"/>
      <c r="AL33" s="67" t="s">
        <v>70</v>
      </c>
    </row>
    <row r="34" spans="1:38" s="123" customFormat="1" ht="12.75" customHeight="1" x14ac:dyDescent="0.2">
      <c r="A34" s="41">
        <v>13</v>
      </c>
      <c r="B34" s="247"/>
      <c r="C34" s="247"/>
      <c r="D34" s="247"/>
      <c r="E34" s="247"/>
      <c r="F34" s="248"/>
      <c r="G34" s="395"/>
      <c r="H34" s="257"/>
      <c r="I34" s="396"/>
      <c r="J34" s="243">
        <f t="shared" si="2"/>
        <v>0</v>
      </c>
      <c r="K34" s="246">
        <f t="shared" si="3"/>
        <v>0</v>
      </c>
      <c r="L34" s="247"/>
      <c r="M34" s="247"/>
      <c r="N34" s="247"/>
      <c r="O34" s="249"/>
      <c r="P34" s="254"/>
      <c r="Q34" s="247"/>
      <c r="R34" s="248"/>
      <c r="S34" s="67" t="s">
        <v>71</v>
      </c>
      <c r="T34" s="41">
        <v>13</v>
      </c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9"/>
      <c r="AI34" s="257"/>
      <c r="AJ34" s="247"/>
      <c r="AK34" s="248"/>
      <c r="AL34" s="67" t="s">
        <v>71</v>
      </c>
    </row>
    <row r="35" spans="1:38" s="123" customFormat="1" ht="12.75" customHeight="1" x14ac:dyDescent="0.2">
      <c r="A35" s="41">
        <v>14</v>
      </c>
      <c r="B35" s="247"/>
      <c r="C35" s="247"/>
      <c r="D35" s="247"/>
      <c r="E35" s="247"/>
      <c r="F35" s="248"/>
      <c r="G35" s="395"/>
      <c r="H35" s="257"/>
      <c r="I35" s="396"/>
      <c r="J35" s="243">
        <f t="shared" si="2"/>
        <v>0</v>
      </c>
      <c r="K35" s="246">
        <f t="shared" si="3"/>
        <v>0</v>
      </c>
      <c r="L35" s="247"/>
      <c r="M35" s="247"/>
      <c r="N35" s="247"/>
      <c r="O35" s="249"/>
      <c r="P35" s="254"/>
      <c r="Q35" s="247"/>
      <c r="R35" s="248"/>
      <c r="S35" s="67" t="s">
        <v>72</v>
      </c>
      <c r="T35" s="41">
        <v>14</v>
      </c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9"/>
      <c r="AI35" s="257"/>
      <c r="AJ35" s="247"/>
      <c r="AK35" s="248"/>
      <c r="AL35" s="67" t="s">
        <v>72</v>
      </c>
    </row>
    <row r="36" spans="1:38" s="123" customFormat="1" ht="12.75" customHeight="1" x14ac:dyDescent="0.2">
      <c r="A36" s="41">
        <v>15</v>
      </c>
      <c r="B36" s="247"/>
      <c r="C36" s="247"/>
      <c r="D36" s="247"/>
      <c r="E36" s="247"/>
      <c r="F36" s="248"/>
      <c r="G36" s="395"/>
      <c r="H36" s="257"/>
      <c r="I36" s="396"/>
      <c r="J36" s="243">
        <f t="shared" si="2"/>
        <v>0</v>
      </c>
      <c r="K36" s="246">
        <f t="shared" si="3"/>
        <v>0</v>
      </c>
      <c r="L36" s="247"/>
      <c r="M36" s="247"/>
      <c r="N36" s="247"/>
      <c r="O36" s="249"/>
      <c r="P36" s="254"/>
      <c r="Q36" s="247"/>
      <c r="R36" s="248"/>
      <c r="S36" s="67" t="s">
        <v>73</v>
      </c>
      <c r="T36" s="41">
        <v>15</v>
      </c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9"/>
      <c r="AI36" s="257"/>
      <c r="AJ36" s="247"/>
      <c r="AK36" s="248"/>
      <c r="AL36" s="67" t="s">
        <v>73</v>
      </c>
    </row>
    <row r="37" spans="1:38" s="123" customFormat="1" ht="12.75" customHeight="1" x14ac:dyDescent="0.2">
      <c r="A37" s="41">
        <v>16</v>
      </c>
      <c r="B37" s="247"/>
      <c r="C37" s="247"/>
      <c r="D37" s="247"/>
      <c r="E37" s="247"/>
      <c r="F37" s="248"/>
      <c r="G37" s="395"/>
      <c r="H37" s="257"/>
      <c r="I37" s="396"/>
      <c r="J37" s="243">
        <f t="shared" si="2"/>
        <v>0</v>
      </c>
      <c r="K37" s="246">
        <f t="shared" si="3"/>
        <v>0</v>
      </c>
      <c r="L37" s="247"/>
      <c r="M37" s="247"/>
      <c r="N37" s="247"/>
      <c r="O37" s="249"/>
      <c r="P37" s="254"/>
      <c r="Q37" s="247"/>
      <c r="R37" s="248"/>
      <c r="S37" s="67" t="s">
        <v>74</v>
      </c>
      <c r="T37" s="41">
        <v>16</v>
      </c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9"/>
      <c r="AI37" s="257"/>
      <c r="AJ37" s="247"/>
      <c r="AK37" s="248"/>
      <c r="AL37" s="67" t="s">
        <v>74</v>
      </c>
    </row>
    <row r="38" spans="1:38" s="123" customFormat="1" ht="12.75" customHeight="1" x14ac:dyDescent="0.2">
      <c r="A38" s="41">
        <v>17</v>
      </c>
      <c r="B38" s="247"/>
      <c r="C38" s="247"/>
      <c r="D38" s="247"/>
      <c r="E38" s="247"/>
      <c r="F38" s="248"/>
      <c r="G38" s="395"/>
      <c r="H38" s="257"/>
      <c r="I38" s="396"/>
      <c r="J38" s="243">
        <f t="shared" si="2"/>
        <v>0</v>
      </c>
      <c r="K38" s="246">
        <f t="shared" si="3"/>
        <v>0</v>
      </c>
      <c r="L38" s="247"/>
      <c r="M38" s="247"/>
      <c r="N38" s="247"/>
      <c r="O38" s="249"/>
      <c r="P38" s="254"/>
      <c r="Q38" s="247"/>
      <c r="R38" s="248"/>
      <c r="S38" s="67" t="s">
        <v>75</v>
      </c>
      <c r="T38" s="41">
        <v>17</v>
      </c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9"/>
      <c r="AI38" s="257"/>
      <c r="AJ38" s="247"/>
      <c r="AK38" s="248"/>
      <c r="AL38" s="67" t="s">
        <v>75</v>
      </c>
    </row>
    <row r="39" spans="1:38" s="123" customFormat="1" ht="12.75" customHeight="1" x14ac:dyDescent="0.2">
      <c r="A39" s="41">
        <v>18</v>
      </c>
      <c r="B39" s="247"/>
      <c r="C39" s="247"/>
      <c r="D39" s="247"/>
      <c r="E39" s="247"/>
      <c r="F39" s="248"/>
      <c r="G39" s="395"/>
      <c r="H39" s="257"/>
      <c r="I39" s="396"/>
      <c r="J39" s="243">
        <f t="shared" si="2"/>
        <v>0</v>
      </c>
      <c r="K39" s="246">
        <f t="shared" si="3"/>
        <v>0</v>
      </c>
      <c r="L39" s="247"/>
      <c r="M39" s="247"/>
      <c r="N39" s="247"/>
      <c r="O39" s="249"/>
      <c r="P39" s="254"/>
      <c r="Q39" s="247"/>
      <c r="R39" s="248"/>
      <c r="S39" s="67" t="s">
        <v>76</v>
      </c>
      <c r="T39" s="41">
        <v>18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9"/>
      <c r="AI39" s="257"/>
      <c r="AJ39" s="247"/>
      <c r="AK39" s="248"/>
      <c r="AL39" s="67" t="s">
        <v>76</v>
      </c>
    </row>
    <row r="40" spans="1:38" s="123" customFormat="1" ht="12.75" customHeight="1" x14ac:dyDescent="0.2">
      <c r="A40" s="41">
        <v>19</v>
      </c>
      <c r="B40" s="247"/>
      <c r="C40" s="247"/>
      <c r="D40" s="247"/>
      <c r="E40" s="247"/>
      <c r="F40" s="248"/>
      <c r="G40" s="395"/>
      <c r="H40" s="257"/>
      <c r="I40" s="396"/>
      <c r="J40" s="243">
        <f t="shared" si="2"/>
        <v>0</v>
      </c>
      <c r="K40" s="246">
        <f t="shared" si="3"/>
        <v>0</v>
      </c>
      <c r="L40" s="247"/>
      <c r="M40" s="247"/>
      <c r="N40" s="247"/>
      <c r="O40" s="249"/>
      <c r="P40" s="254"/>
      <c r="Q40" s="247"/>
      <c r="R40" s="248"/>
      <c r="S40" s="67" t="s">
        <v>77</v>
      </c>
      <c r="T40" s="41">
        <v>19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9"/>
      <c r="AI40" s="257"/>
      <c r="AJ40" s="247"/>
      <c r="AK40" s="248"/>
      <c r="AL40" s="67" t="s">
        <v>77</v>
      </c>
    </row>
    <row r="41" spans="1:38" s="123" customFormat="1" ht="12.75" customHeight="1" x14ac:dyDescent="0.2">
      <c r="A41" s="41">
        <v>20</v>
      </c>
      <c r="B41" s="247"/>
      <c r="C41" s="247"/>
      <c r="D41" s="247"/>
      <c r="E41" s="247"/>
      <c r="F41" s="248"/>
      <c r="G41" s="395"/>
      <c r="H41" s="257"/>
      <c r="I41" s="396"/>
      <c r="J41" s="243">
        <f t="shared" si="2"/>
        <v>0</v>
      </c>
      <c r="K41" s="246">
        <f t="shared" si="3"/>
        <v>0</v>
      </c>
      <c r="L41" s="247"/>
      <c r="M41" s="247"/>
      <c r="N41" s="247"/>
      <c r="O41" s="249"/>
      <c r="P41" s="254"/>
      <c r="Q41" s="247"/>
      <c r="R41" s="248"/>
      <c r="S41" s="67" t="s">
        <v>78</v>
      </c>
      <c r="T41" s="41">
        <v>20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9"/>
      <c r="AI41" s="257"/>
      <c r="AJ41" s="247"/>
      <c r="AK41" s="248"/>
      <c r="AL41" s="67" t="s">
        <v>78</v>
      </c>
    </row>
    <row r="42" spans="1:38" s="123" customFormat="1" ht="12.75" customHeight="1" x14ac:dyDescent="0.2">
      <c r="A42" s="41">
        <v>21</v>
      </c>
      <c r="B42" s="247"/>
      <c r="C42" s="247"/>
      <c r="D42" s="247"/>
      <c r="E42" s="247"/>
      <c r="F42" s="248"/>
      <c r="G42" s="395"/>
      <c r="H42" s="257"/>
      <c r="I42" s="396"/>
      <c r="J42" s="243">
        <f t="shared" si="2"/>
        <v>0</v>
      </c>
      <c r="K42" s="246">
        <f t="shared" si="3"/>
        <v>0</v>
      </c>
      <c r="L42" s="247"/>
      <c r="M42" s="247"/>
      <c r="N42" s="247"/>
      <c r="O42" s="249"/>
      <c r="P42" s="254"/>
      <c r="Q42" s="247"/>
      <c r="R42" s="248"/>
      <c r="S42" s="67" t="s">
        <v>79</v>
      </c>
      <c r="T42" s="41">
        <v>21</v>
      </c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9"/>
      <c r="AI42" s="257"/>
      <c r="AJ42" s="247"/>
      <c r="AK42" s="248"/>
      <c r="AL42" s="67" t="s">
        <v>79</v>
      </c>
    </row>
    <row r="43" spans="1:38" s="123" customFormat="1" ht="12.75" customHeight="1" x14ac:dyDescent="0.2">
      <c r="A43" s="41">
        <v>22</v>
      </c>
      <c r="B43" s="247"/>
      <c r="C43" s="247"/>
      <c r="D43" s="247"/>
      <c r="E43" s="247"/>
      <c r="F43" s="248"/>
      <c r="G43" s="395"/>
      <c r="H43" s="257"/>
      <c r="I43" s="396"/>
      <c r="J43" s="243">
        <f t="shared" si="2"/>
        <v>0</v>
      </c>
      <c r="K43" s="246">
        <f t="shared" si="3"/>
        <v>0</v>
      </c>
      <c r="L43" s="247"/>
      <c r="M43" s="247"/>
      <c r="N43" s="247"/>
      <c r="O43" s="249"/>
      <c r="P43" s="254"/>
      <c r="Q43" s="247"/>
      <c r="R43" s="248"/>
      <c r="S43" s="67" t="s">
        <v>80</v>
      </c>
      <c r="T43" s="41">
        <v>22</v>
      </c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9"/>
      <c r="AI43" s="257"/>
      <c r="AJ43" s="247"/>
      <c r="AK43" s="248"/>
      <c r="AL43" s="67" t="s">
        <v>80</v>
      </c>
    </row>
    <row r="44" spans="1:38" s="123" customFormat="1" ht="12.75" customHeight="1" x14ac:dyDescent="0.2">
      <c r="A44" s="41">
        <v>23</v>
      </c>
      <c r="B44" s="247"/>
      <c r="C44" s="247"/>
      <c r="D44" s="247"/>
      <c r="E44" s="247"/>
      <c r="F44" s="248"/>
      <c r="G44" s="395"/>
      <c r="H44" s="257"/>
      <c r="I44" s="396"/>
      <c r="J44" s="243">
        <f t="shared" si="2"/>
        <v>0</v>
      </c>
      <c r="K44" s="246">
        <f t="shared" si="3"/>
        <v>0</v>
      </c>
      <c r="L44" s="247"/>
      <c r="M44" s="247"/>
      <c r="N44" s="247"/>
      <c r="O44" s="249"/>
      <c r="P44" s="254"/>
      <c r="Q44" s="247"/>
      <c r="R44" s="248"/>
      <c r="S44" s="67" t="s">
        <v>81</v>
      </c>
      <c r="T44" s="41">
        <v>23</v>
      </c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9"/>
      <c r="AI44" s="257"/>
      <c r="AJ44" s="247"/>
      <c r="AK44" s="248"/>
      <c r="AL44" s="67" t="s">
        <v>81</v>
      </c>
    </row>
    <row r="45" spans="1:38" s="123" customFormat="1" ht="12.75" customHeight="1" x14ac:dyDescent="0.2">
      <c r="A45" s="41">
        <v>24</v>
      </c>
      <c r="B45" s="247"/>
      <c r="C45" s="247"/>
      <c r="D45" s="247"/>
      <c r="E45" s="247"/>
      <c r="F45" s="248"/>
      <c r="G45" s="395"/>
      <c r="H45" s="257"/>
      <c r="I45" s="396"/>
      <c r="J45" s="243">
        <f t="shared" si="2"/>
        <v>0</v>
      </c>
      <c r="K45" s="246">
        <f t="shared" si="3"/>
        <v>0</v>
      </c>
      <c r="L45" s="247"/>
      <c r="M45" s="247"/>
      <c r="N45" s="247"/>
      <c r="O45" s="249"/>
      <c r="P45" s="254"/>
      <c r="Q45" s="247"/>
      <c r="R45" s="248"/>
      <c r="S45" s="67" t="s">
        <v>82</v>
      </c>
      <c r="T45" s="41">
        <v>24</v>
      </c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9"/>
      <c r="AI45" s="257"/>
      <c r="AJ45" s="247"/>
      <c r="AK45" s="248"/>
      <c r="AL45" s="67" t="s">
        <v>82</v>
      </c>
    </row>
    <row r="46" spans="1:38" s="123" customFormat="1" ht="12.75" customHeight="1" x14ac:dyDescent="0.2">
      <c r="A46" s="41">
        <v>25</v>
      </c>
      <c r="B46" s="247"/>
      <c r="C46" s="247"/>
      <c r="D46" s="247"/>
      <c r="E46" s="247"/>
      <c r="F46" s="248"/>
      <c r="G46" s="395"/>
      <c r="H46" s="257"/>
      <c r="I46" s="396"/>
      <c r="J46" s="243">
        <f t="shared" si="2"/>
        <v>0</v>
      </c>
      <c r="K46" s="246">
        <f t="shared" si="3"/>
        <v>0</v>
      </c>
      <c r="L46" s="247"/>
      <c r="M46" s="247"/>
      <c r="N46" s="247"/>
      <c r="O46" s="249"/>
      <c r="P46" s="254"/>
      <c r="Q46" s="247"/>
      <c r="R46" s="248"/>
      <c r="S46" s="67" t="s">
        <v>83</v>
      </c>
      <c r="T46" s="41">
        <v>25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9"/>
      <c r="AI46" s="257"/>
      <c r="AJ46" s="247"/>
      <c r="AK46" s="248"/>
      <c r="AL46" s="67" t="s">
        <v>83</v>
      </c>
    </row>
    <row r="47" spans="1:38" s="123" customFormat="1" ht="12.75" customHeight="1" x14ac:dyDescent="0.2">
      <c r="A47" s="41">
        <v>26</v>
      </c>
      <c r="B47" s="247"/>
      <c r="C47" s="247"/>
      <c r="D47" s="247"/>
      <c r="E47" s="247"/>
      <c r="F47" s="248"/>
      <c r="G47" s="395"/>
      <c r="H47" s="257"/>
      <c r="I47" s="396"/>
      <c r="J47" s="243">
        <f t="shared" si="2"/>
        <v>0</v>
      </c>
      <c r="K47" s="246">
        <f t="shared" si="3"/>
        <v>0</v>
      </c>
      <c r="L47" s="247"/>
      <c r="M47" s="247"/>
      <c r="N47" s="247"/>
      <c r="O47" s="249"/>
      <c r="P47" s="254"/>
      <c r="Q47" s="247"/>
      <c r="R47" s="248"/>
      <c r="S47" s="67" t="s">
        <v>84</v>
      </c>
      <c r="T47" s="41">
        <v>26</v>
      </c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9"/>
      <c r="AI47" s="257"/>
      <c r="AJ47" s="247"/>
      <c r="AK47" s="248"/>
      <c r="AL47" s="67" t="s">
        <v>84</v>
      </c>
    </row>
    <row r="48" spans="1:38" s="123" customFormat="1" ht="12.75" customHeight="1" x14ac:dyDescent="0.2">
      <c r="A48" s="41">
        <v>27</v>
      </c>
      <c r="B48" s="247"/>
      <c r="C48" s="247"/>
      <c r="D48" s="247"/>
      <c r="E48" s="247"/>
      <c r="F48" s="248"/>
      <c r="G48" s="395"/>
      <c r="H48" s="257"/>
      <c r="I48" s="396"/>
      <c r="J48" s="243">
        <f t="shared" si="2"/>
        <v>0</v>
      </c>
      <c r="K48" s="246">
        <f t="shared" si="3"/>
        <v>0</v>
      </c>
      <c r="L48" s="247"/>
      <c r="M48" s="247"/>
      <c r="N48" s="247"/>
      <c r="O48" s="249"/>
      <c r="P48" s="254"/>
      <c r="Q48" s="247"/>
      <c r="R48" s="248"/>
      <c r="S48" s="67" t="s">
        <v>85</v>
      </c>
      <c r="T48" s="41">
        <v>27</v>
      </c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9"/>
      <c r="AI48" s="257"/>
      <c r="AJ48" s="247"/>
      <c r="AK48" s="248"/>
      <c r="AL48" s="67" t="s">
        <v>85</v>
      </c>
    </row>
    <row r="49" spans="1:38" s="123" customFormat="1" ht="12.75" customHeight="1" x14ac:dyDescent="0.2">
      <c r="A49" s="41">
        <v>28</v>
      </c>
      <c r="B49" s="247"/>
      <c r="C49" s="247"/>
      <c r="D49" s="247"/>
      <c r="E49" s="247"/>
      <c r="F49" s="248"/>
      <c r="G49" s="395"/>
      <c r="H49" s="257"/>
      <c r="I49" s="396"/>
      <c r="J49" s="243">
        <f t="shared" si="2"/>
        <v>0</v>
      </c>
      <c r="K49" s="246">
        <f t="shared" si="3"/>
        <v>0</v>
      </c>
      <c r="L49" s="247"/>
      <c r="M49" s="247"/>
      <c r="N49" s="247"/>
      <c r="O49" s="249"/>
      <c r="P49" s="254"/>
      <c r="Q49" s="247"/>
      <c r="R49" s="248"/>
      <c r="S49" s="67" t="s">
        <v>86</v>
      </c>
      <c r="T49" s="41">
        <v>28</v>
      </c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9"/>
      <c r="AI49" s="257"/>
      <c r="AJ49" s="247"/>
      <c r="AK49" s="248"/>
      <c r="AL49" s="67" t="s">
        <v>86</v>
      </c>
    </row>
    <row r="50" spans="1:38" s="123" customFormat="1" ht="12.75" customHeight="1" x14ac:dyDescent="0.2">
      <c r="A50" s="41">
        <v>29</v>
      </c>
      <c r="B50" s="247"/>
      <c r="C50" s="247"/>
      <c r="D50" s="247"/>
      <c r="E50" s="247"/>
      <c r="F50" s="248"/>
      <c r="G50" s="395"/>
      <c r="H50" s="257"/>
      <c r="I50" s="396"/>
      <c r="J50" s="243">
        <f t="shared" si="2"/>
        <v>0</v>
      </c>
      <c r="K50" s="246">
        <f t="shared" si="3"/>
        <v>0</v>
      </c>
      <c r="L50" s="247"/>
      <c r="M50" s="247"/>
      <c r="N50" s="247"/>
      <c r="O50" s="249"/>
      <c r="P50" s="254"/>
      <c r="Q50" s="247"/>
      <c r="R50" s="248"/>
      <c r="S50" s="67" t="s">
        <v>87</v>
      </c>
      <c r="T50" s="41">
        <v>29</v>
      </c>
      <c r="U50" s="247"/>
      <c r="V50" s="247"/>
      <c r="W50" s="247"/>
      <c r="X50" s="255"/>
      <c r="Y50" s="247"/>
      <c r="Z50" s="247"/>
      <c r="AA50" s="247"/>
      <c r="AB50" s="247"/>
      <c r="AC50" s="247"/>
      <c r="AD50" s="247"/>
      <c r="AE50" s="247"/>
      <c r="AF50" s="247"/>
      <c r="AG50" s="247"/>
      <c r="AH50" s="249"/>
      <c r="AI50" s="257"/>
      <c r="AJ50" s="247"/>
      <c r="AK50" s="248"/>
      <c r="AL50" s="67" t="s">
        <v>87</v>
      </c>
    </row>
    <row r="51" spans="1:38" s="123" customFormat="1" ht="12.75" customHeight="1" x14ac:dyDescent="0.2">
      <c r="A51" s="41">
        <v>30</v>
      </c>
      <c r="B51" s="247"/>
      <c r="C51" s="247"/>
      <c r="D51" s="247"/>
      <c r="E51" s="247"/>
      <c r="F51" s="248"/>
      <c r="G51" s="400"/>
      <c r="H51" s="257"/>
      <c r="I51" s="396"/>
      <c r="J51" s="243">
        <f t="shared" si="2"/>
        <v>0</v>
      </c>
      <c r="K51" s="246">
        <f t="shared" si="3"/>
        <v>0</v>
      </c>
      <c r="L51" s="247"/>
      <c r="M51" s="247"/>
      <c r="N51" s="247"/>
      <c r="O51" s="249"/>
      <c r="P51" s="254"/>
      <c r="Q51" s="247"/>
      <c r="R51" s="248"/>
      <c r="S51" s="67" t="s">
        <v>88</v>
      </c>
      <c r="T51" s="41">
        <v>30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9"/>
      <c r="AI51" s="257"/>
      <c r="AJ51" s="247"/>
      <c r="AK51" s="248"/>
      <c r="AL51" s="67" t="s">
        <v>88</v>
      </c>
    </row>
    <row r="52" spans="1:38" s="123" customFormat="1" ht="12.75" customHeight="1" x14ac:dyDescent="0.2">
      <c r="A52" s="70">
        <v>31</v>
      </c>
      <c r="B52" s="401"/>
      <c r="C52" s="401"/>
      <c r="D52" s="401"/>
      <c r="E52" s="401"/>
      <c r="F52" s="402"/>
      <c r="G52" s="403"/>
      <c r="H52" s="404"/>
      <c r="I52" s="405"/>
      <c r="J52" s="406">
        <f t="shared" si="2"/>
        <v>0</v>
      </c>
      <c r="K52" s="407">
        <f t="shared" si="3"/>
        <v>0</v>
      </c>
      <c r="L52" s="401"/>
      <c r="M52" s="401"/>
      <c r="N52" s="401"/>
      <c r="O52" s="408"/>
      <c r="P52" s="409"/>
      <c r="Q52" s="401"/>
      <c r="R52" s="402"/>
      <c r="S52" s="410" t="s">
        <v>89</v>
      </c>
      <c r="T52" s="70">
        <v>31</v>
      </c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8"/>
      <c r="AI52" s="404"/>
      <c r="AJ52" s="401"/>
      <c r="AK52" s="402"/>
      <c r="AL52" s="410" t="s">
        <v>89</v>
      </c>
    </row>
    <row r="53" spans="1:38" s="56" customFormat="1" ht="12.75" customHeight="1" thickBot="1" x14ac:dyDescent="0.25">
      <c r="A53" s="71"/>
      <c r="B53" s="272">
        <f>SUM(B22:B52)</f>
        <v>0</v>
      </c>
      <c r="C53" s="273">
        <f>SUM(C22:C52)</f>
        <v>0</v>
      </c>
      <c r="D53" s="273">
        <f>SUM(D22:D52)</f>
        <v>0</v>
      </c>
      <c r="E53" s="274">
        <f>SUM(E22:E52)</f>
        <v>0</v>
      </c>
      <c r="F53" s="275">
        <f>SUM(F22:F52)</f>
        <v>0</v>
      </c>
      <c r="G53" s="276"/>
      <c r="H53" s="277" t="s">
        <v>90</v>
      </c>
      <c r="I53" s="278">
        <f>COUNTA(I22:I52)</f>
        <v>0</v>
      </c>
      <c r="J53" s="273">
        <f>SUM(J21:J52)</f>
        <v>0</v>
      </c>
      <c r="K53" s="279">
        <f t="shared" ref="K53:R53" si="4">SUM(K22:K52)</f>
        <v>0</v>
      </c>
      <c r="L53" s="273">
        <f t="shared" si="4"/>
        <v>0</v>
      </c>
      <c r="M53" s="273">
        <f t="shared" si="4"/>
        <v>0</v>
      </c>
      <c r="N53" s="273">
        <f t="shared" si="4"/>
        <v>0</v>
      </c>
      <c r="O53" s="280">
        <f t="shared" si="4"/>
        <v>0</v>
      </c>
      <c r="P53" s="274">
        <f t="shared" si="4"/>
        <v>0</v>
      </c>
      <c r="Q53" s="273">
        <f t="shared" si="4"/>
        <v>0</v>
      </c>
      <c r="R53" s="280">
        <f t="shared" si="4"/>
        <v>0</v>
      </c>
      <c r="S53" s="282"/>
      <c r="T53" s="283"/>
      <c r="U53" s="273">
        <f t="shared" ref="U53:AH53" si="5">SUM(U22:U52)</f>
        <v>0</v>
      </c>
      <c r="V53" s="273">
        <f t="shared" si="5"/>
        <v>0</v>
      </c>
      <c r="W53" s="273">
        <f t="shared" si="5"/>
        <v>0</v>
      </c>
      <c r="X53" s="273">
        <f t="shared" si="5"/>
        <v>0</v>
      </c>
      <c r="Y53" s="273">
        <f t="shared" si="5"/>
        <v>0</v>
      </c>
      <c r="Z53" s="273">
        <f t="shared" si="5"/>
        <v>0</v>
      </c>
      <c r="AA53" s="273">
        <f t="shared" si="5"/>
        <v>0</v>
      </c>
      <c r="AB53" s="273">
        <f t="shared" si="5"/>
        <v>0</v>
      </c>
      <c r="AC53" s="273">
        <f t="shared" si="5"/>
        <v>0</v>
      </c>
      <c r="AD53" s="273">
        <f t="shared" si="5"/>
        <v>0</v>
      </c>
      <c r="AE53" s="273">
        <f t="shared" si="5"/>
        <v>0</v>
      </c>
      <c r="AF53" s="273">
        <f t="shared" si="5"/>
        <v>0</v>
      </c>
      <c r="AG53" s="273">
        <f t="shared" si="5"/>
        <v>0</v>
      </c>
      <c r="AH53" s="275">
        <f t="shared" si="5"/>
        <v>0</v>
      </c>
      <c r="AI53" s="284"/>
      <c r="AJ53" s="273">
        <f>SUM(AJ22:AJ52)</f>
        <v>0</v>
      </c>
      <c r="AK53" s="273">
        <f>SUM(AK22:AK52)</f>
        <v>0</v>
      </c>
      <c r="AL53" s="282"/>
    </row>
    <row r="54" spans="1:38" ht="12.75" customHeight="1" thickTop="1" x14ac:dyDescent="0.2">
      <c r="A54" s="72"/>
      <c r="B54" s="72"/>
      <c r="C54" s="72"/>
      <c r="D54" s="72"/>
      <c r="E54" s="72"/>
      <c r="F54" s="72"/>
      <c r="G54" s="94"/>
      <c r="H54" s="72"/>
      <c r="I54" s="95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1:38" s="16" customFormat="1" ht="12.75" customHeight="1" x14ac:dyDescent="0.2">
      <c r="G55" s="48"/>
      <c r="H55" s="16" t="s">
        <v>120</v>
      </c>
      <c r="J55" s="288">
        <f>SUM(J53-K53)</f>
        <v>0</v>
      </c>
      <c r="L55" s="77"/>
      <c r="M55" s="77"/>
      <c r="N55" s="77"/>
      <c r="O55" s="77"/>
      <c r="P55" s="77"/>
      <c r="Q55" s="77"/>
      <c r="R55" s="77"/>
    </row>
    <row r="56" spans="1:38" ht="12.75" customHeight="1" thickBot="1" x14ac:dyDescent="0.25">
      <c r="A56" s="16"/>
      <c r="B56" s="16"/>
      <c r="C56" s="16"/>
      <c r="D56" s="16"/>
      <c r="E56" s="16"/>
      <c r="F56" s="16"/>
      <c r="G56" s="76"/>
      <c r="H56" s="77"/>
      <c r="I56" s="78"/>
      <c r="J56" s="78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2.75" customHeight="1" x14ac:dyDescent="0.2">
      <c r="A57" s="16"/>
      <c r="B57" s="16"/>
      <c r="C57" s="16"/>
      <c r="D57" s="16"/>
      <c r="E57" s="16"/>
      <c r="F57" s="23"/>
      <c r="G57" s="79"/>
      <c r="H57" s="80"/>
      <c r="I57" s="78"/>
      <c r="J57" s="78"/>
      <c r="K57" s="447" t="s">
        <v>151</v>
      </c>
      <c r="L57" s="448"/>
      <c r="M57" s="448"/>
      <c r="N57" s="448"/>
      <c r="O57" s="449"/>
      <c r="P57" s="449"/>
      <c r="Q57" s="46"/>
      <c r="R57" s="16"/>
      <c r="S57" s="16"/>
      <c r="T57" s="481" t="s">
        <v>472</v>
      </c>
      <c r="U57" s="445"/>
      <c r="V57" s="445"/>
      <c r="W57" s="446"/>
      <c r="X57" s="16"/>
      <c r="Y57" s="481" t="s">
        <v>472</v>
      </c>
      <c r="Z57" s="445"/>
      <c r="AA57" s="445"/>
      <c r="AB57" s="44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8" ht="12.75" customHeight="1" x14ac:dyDescent="0.2">
      <c r="A58" s="16"/>
      <c r="B58" s="470" t="s">
        <v>462</v>
      </c>
      <c r="C58" s="471"/>
      <c r="D58" s="471"/>
      <c r="E58" s="472"/>
      <c r="F58" s="81"/>
      <c r="G58" s="80"/>
      <c r="H58" s="78"/>
      <c r="I58" s="78"/>
      <c r="J58" s="78"/>
      <c r="K58" s="450" t="s">
        <v>129</v>
      </c>
      <c r="L58" s="451"/>
      <c r="M58" s="451"/>
      <c r="N58" s="451"/>
      <c r="O58" s="452"/>
      <c r="P58" s="452"/>
      <c r="Q58" s="82"/>
      <c r="R58" s="16"/>
      <c r="S58" s="16"/>
      <c r="T58" s="89" t="s">
        <v>242</v>
      </c>
      <c r="U58" s="477">
        <f>MARCH!U58</f>
        <v>0</v>
      </c>
      <c r="V58" s="477"/>
      <c r="W58" s="478"/>
      <c r="X58" s="16"/>
      <c r="Y58" s="89" t="s">
        <v>238</v>
      </c>
      <c r="Z58" s="479">
        <f>MARCH!Z58</f>
        <v>0</v>
      </c>
      <c r="AA58" s="477"/>
      <c r="AB58" s="478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8" ht="12.75" customHeight="1" thickBot="1" x14ac:dyDescent="0.25">
      <c r="A59" s="16"/>
      <c r="B59" s="83" t="s">
        <v>463</v>
      </c>
      <c r="C59" s="84" t="s">
        <v>130</v>
      </c>
      <c r="D59" s="85" t="s">
        <v>463</v>
      </c>
      <c r="E59" s="86" t="s">
        <v>130</v>
      </c>
      <c r="F59" s="468"/>
      <c r="G59" s="462"/>
      <c r="H59" s="469"/>
      <c r="I59" s="469"/>
      <c r="J59" s="78"/>
      <c r="K59" s="453" t="s">
        <v>193</v>
      </c>
      <c r="L59" s="454"/>
      <c r="M59" s="454"/>
      <c r="N59" s="454"/>
      <c r="O59" s="460">
        <f>J21</f>
        <v>0</v>
      </c>
      <c r="P59" s="460"/>
      <c r="Q59" s="82"/>
      <c r="R59" s="16"/>
      <c r="S59" s="16"/>
      <c r="T59" s="89" t="s">
        <v>206</v>
      </c>
      <c r="U59" s="477">
        <f>MARCH!U59</f>
        <v>0</v>
      </c>
      <c r="V59" s="477"/>
      <c r="W59" s="478"/>
      <c r="X59" s="16"/>
      <c r="Y59" s="89" t="s">
        <v>206</v>
      </c>
      <c r="Z59" s="479">
        <f>MARCH!Z59</f>
        <v>0</v>
      </c>
      <c r="AA59" s="477"/>
      <c r="AB59" s="478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8" ht="12.75" customHeight="1" x14ac:dyDescent="0.2">
      <c r="A60" s="16"/>
      <c r="B60" s="411"/>
      <c r="C60" s="262">
        <v>0</v>
      </c>
      <c r="D60" s="413"/>
      <c r="E60" s="264">
        <v>0</v>
      </c>
      <c r="F60" s="462"/>
      <c r="G60" s="462"/>
      <c r="H60" s="469"/>
      <c r="I60" s="469"/>
      <c r="J60" s="78"/>
      <c r="K60" s="459" t="s">
        <v>131</v>
      </c>
      <c r="L60" s="452"/>
      <c r="M60" s="452"/>
      <c r="N60" s="452"/>
      <c r="O60" s="460">
        <f>J7</f>
        <v>0</v>
      </c>
      <c r="P60" s="460"/>
      <c r="Q60" s="82"/>
      <c r="R60" s="16"/>
      <c r="S60" s="16"/>
      <c r="T60" s="89" t="s">
        <v>253</v>
      </c>
      <c r="U60" s="477">
        <f>MARCH!U60</f>
        <v>0</v>
      </c>
      <c r="V60" s="477"/>
      <c r="W60" s="478"/>
      <c r="X60" s="16"/>
      <c r="Y60" s="89" t="s">
        <v>253</v>
      </c>
      <c r="Z60" s="479">
        <f>MARCH!Z60</f>
        <v>0</v>
      </c>
      <c r="AA60" s="477"/>
      <c r="AB60" s="478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8" ht="12.75" customHeight="1" x14ac:dyDescent="0.2">
      <c r="A61" s="16"/>
      <c r="B61" s="411"/>
      <c r="C61" s="262">
        <v>0</v>
      </c>
      <c r="D61" s="413"/>
      <c r="E61" s="264">
        <v>0</v>
      </c>
      <c r="F61" s="462"/>
      <c r="G61" s="462"/>
      <c r="H61" s="469"/>
      <c r="I61" s="469"/>
      <c r="J61" s="78"/>
      <c r="K61" s="459" t="s">
        <v>133</v>
      </c>
      <c r="L61" s="452"/>
      <c r="M61" s="452"/>
      <c r="N61" s="452"/>
      <c r="O61" s="460">
        <f>SUM(O59:P60)</f>
        <v>0</v>
      </c>
      <c r="P61" s="460"/>
      <c r="Q61" s="82"/>
      <c r="R61" s="16"/>
      <c r="S61" s="16"/>
      <c r="T61" s="89" t="s">
        <v>207</v>
      </c>
      <c r="U61" s="434">
        <f>MARCH!U65</f>
        <v>0</v>
      </c>
      <c r="V61" s="434"/>
      <c r="W61" s="82"/>
      <c r="X61" s="16"/>
      <c r="Y61" s="89" t="s">
        <v>207</v>
      </c>
      <c r="Z61" s="434">
        <f>MARCH!Z65</f>
        <v>0</v>
      </c>
      <c r="AA61" s="434"/>
      <c r="AB61" s="82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8" ht="12.75" customHeight="1" x14ac:dyDescent="0.2">
      <c r="A62" s="16"/>
      <c r="B62" s="411"/>
      <c r="C62" s="262">
        <v>0</v>
      </c>
      <c r="D62" s="413"/>
      <c r="E62" s="264">
        <v>0</v>
      </c>
      <c r="F62" s="462"/>
      <c r="G62" s="462"/>
      <c r="H62" s="469"/>
      <c r="I62" s="469"/>
      <c r="J62" s="78"/>
      <c r="K62" s="459" t="s">
        <v>134</v>
      </c>
      <c r="L62" s="452"/>
      <c r="M62" s="452"/>
      <c r="N62" s="452"/>
      <c r="O62" s="460">
        <f>K53</f>
        <v>0</v>
      </c>
      <c r="P62" s="460"/>
      <c r="Q62" s="82"/>
      <c r="R62" s="16"/>
      <c r="S62" s="16"/>
      <c r="T62" s="89" t="s">
        <v>208</v>
      </c>
      <c r="U62" s="433">
        <v>0</v>
      </c>
      <c r="V62" s="433"/>
      <c r="W62" s="82"/>
      <c r="X62" s="16"/>
      <c r="Y62" s="89" t="s">
        <v>208</v>
      </c>
      <c r="Z62" s="433">
        <v>0</v>
      </c>
      <c r="AA62" s="433"/>
      <c r="AB62" s="82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8" ht="12.75" customHeight="1" x14ac:dyDescent="0.2">
      <c r="A63" s="16"/>
      <c r="B63" s="411"/>
      <c r="C63" s="262">
        <v>0</v>
      </c>
      <c r="D63" s="413"/>
      <c r="E63" s="264">
        <v>0</v>
      </c>
      <c r="F63" s="462"/>
      <c r="G63" s="462"/>
      <c r="H63" s="469"/>
      <c r="I63" s="469"/>
      <c r="J63" s="78"/>
      <c r="K63" s="459" t="s">
        <v>135</v>
      </c>
      <c r="L63" s="452"/>
      <c r="M63" s="452"/>
      <c r="N63" s="452"/>
      <c r="O63" s="455"/>
      <c r="P63" s="455"/>
      <c r="Q63" s="82" t="s">
        <v>192</v>
      </c>
      <c r="R63" s="16"/>
      <c r="S63" s="16"/>
      <c r="T63" s="89" t="s">
        <v>209</v>
      </c>
      <c r="U63" s="433">
        <v>0</v>
      </c>
      <c r="V63" s="433"/>
      <c r="W63" s="82"/>
      <c r="X63" s="16"/>
      <c r="Y63" s="89" t="s">
        <v>209</v>
      </c>
      <c r="Z63" s="433">
        <v>0</v>
      </c>
      <c r="AA63" s="433"/>
      <c r="AB63" s="82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8" ht="12.75" customHeight="1" x14ac:dyDescent="0.2">
      <c r="A64" s="16"/>
      <c r="B64" s="411"/>
      <c r="C64" s="262">
        <v>0</v>
      </c>
      <c r="D64" s="413"/>
      <c r="E64" s="264">
        <v>0</v>
      </c>
      <c r="F64" s="462"/>
      <c r="G64" s="462"/>
      <c r="H64" s="469"/>
      <c r="I64" s="469"/>
      <c r="J64" s="78"/>
      <c r="K64" s="453" t="s">
        <v>152</v>
      </c>
      <c r="L64" s="454"/>
      <c r="M64" s="454"/>
      <c r="N64" s="454"/>
      <c r="O64" s="460">
        <f>SUM(O61-O62+O63)</f>
        <v>0</v>
      </c>
      <c r="P64" s="460"/>
      <c r="Q64" s="82"/>
      <c r="R64" s="16"/>
      <c r="S64" s="16"/>
      <c r="T64" s="89" t="s">
        <v>210</v>
      </c>
      <c r="U64" s="433">
        <v>0</v>
      </c>
      <c r="V64" s="433"/>
      <c r="W64" s="82"/>
      <c r="X64" s="16"/>
      <c r="Y64" s="89" t="s">
        <v>210</v>
      </c>
      <c r="Z64" s="433">
        <v>0</v>
      </c>
      <c r="AA64" s="433"/>
      <c r="AB64" s="82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12.75" customHeight="1" x14ac:dyDescent="0.2">
      <c r="A65" s="16"/>
      <c r="B65" s="411"/>
      <c r="C65" s="262">
        <v>0</v>
      </c>
      <c r="D65" s="413"/>
      <c r="E65" s="264">
        <v>0</v>
      </c>
      <c r="F65" s="462"/>
      <c r="G65" s="462"/>
      <c r="H65" s="469"/>
      <c r="I65" s="469"/>
      <c r="J65" s="78"/>
      <c r="K65" s="459"/>
      <c r="L65" s="452"/>
      <c r="M65" s="452"/>
      <c r="N65" s="452"/>
      <c r="O65" s="463"/>
      <c r="P65" s="463"/>
      <c r="Q65" s="82"/>
      <c r="R65" s="16"/>
      <c r="S65" s="16"/>
      <c r="T65" s="89" t="s">
        <v>220</v>
      </c>
      <c r="U65" s="434">
        <f>U61+U62+U63-U64</f>
        <v>0</v>
      </c>
      <c r="V65" s="434"/>
      <c r="W65" s="82"/>
      <c r="X65" s="16"/>
      <c r="Y65" s="89" t="s">
        <v>220</v>
      </c>
      <c r="Z65" s="434">
        <f>Z61+Z62+Z63-Z64</f>
        <v>0</v>
      </c>
      <c r="AA65" s="434"/>
      <c r="AB65" s="82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2.75" customHeight="1" x14ac:dyDescent="0.2">
      <c r="A66" s="16"/>
      <c r="B66" s="411"/>
      <c r="C66" s="262">
        <v>0</v>
      </c>
      <c r="D66" s="413"/>
      <c r="E66" s="264">
        <v>0</v>
      </c>
      <c r="F66" s="79"/>
      <c r="G66" s="78"/>
      <c r="H66" s="87"/>
      <c r="I66" s="87"/>
      <c r="J66" s="78"/>
      <c r="K66" s="459"/>
      <c r="L66" s="452"/>
      <c r="M66" s="452"/>
      <c r="N66" s="452"/>
      <c r="O66" s="463"/>
      <c r="P66" s="463"/>
      <c r="Q66" s="82"/>
      <c r="R66" s="16"/>
      <c r="S66" s="16"/>
      <c r="T66" s="90"/>
      <c r="U66" s="23"/>
      <c r="V66" s="23"/>
      <c r="W66" s="82"/>
      <c r="X66" s="16"/>
      <c r="Y66" s="90"/>
      <c r="Z66" s="23"/>
      <c r="AA66" s="23"/>
      <c r="AB66" s="82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2.75" customHeight="1" x14ac:dyDescent="0.2">
      <c r="A67" s="16"/>
      <c r="B67" s="411"/>
      <c r="C67" s="262">
        <v>0</v>
      </c>
      <c r="D67" s="413"/>
      <c r="E67" s="264">
        <v>0</v>
      </c>
      <c r="F67" s="79"/>
      <c r="G67" s="78"/>
      <c r="H67" s="87"/>
      <c r="I67" s="87"/>
      <c r="J67" s="78"/>
      <c r="K67" s="453" t="s">
        <v>153</v>
      </c>
      <c r="L67" s="454"/>
      <c r="M67" s="454"/>
      <c r="N67" s="454"/>
      <c r="O67" s="455"/>
      <c r="P67" s="455"/>
      <c r="Q67" s="82"/>
      <c r="R67" s="16"/>
      <c r="S67" s="16"/>
      <c r="T67" s="90"/>
      <c r="U67" s="23"/>
      <c r="V67" s="23"/>
      <c r="W67" s="82"/>
      <c r="X67" s="16"/>
      <c r="Y67" s="90"/>
      <c r="Z67" s="23"/>
      <c r="AA67" s="23"/>
      <c r="AB67" s="82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12.75" customHeight="1" x14ac:dyDescent="0.2">
      <c r="A68" s="16"/>
      <c r="B68" s="411"/>
      <c r="C68" s="262">
        <v>0</v>
      </c>
      <c r="D68" s="413"/>
      <c r="E68" s="264">
        <v>0</v>
      </c>
      <c r="F68" s="461"/>
      <c r="G68" s="462"/>
      <c r="H68" s="469"/>
      <c r="I68" s="469"/>
      <c r="J68" s="78"/>
      <c r="K68" s="459" t="s">
        <v>132</v>
      </c>
      <c r="L68" s="452"/>
      <c r="M68" s="452"/>
      <c r="N68" s="452"/>
      <c r="O68" s="455">
        <v>0</v>
      </c>
      <c r="P68" s="455"/>
      <c r="Q68" s="82"/>
      <c r="R68" s="16"/>
      <c r="S68" s="16"/>
      <c r="T68" s="89" t="s">
        <v>243</v>
      </c>
      <c r="U68" s="477">
        <f>MARCH!U68</f>
        <v>0</v>
      </c>
      <c r="V68" s="477"/>
      <c r="W68" s="478"/>
      <c r="X68" s="16"/>
      <c r="Y68" s="89" t="s">
        <v>239</v>
      </c>
      <c r="Z68" s="477">
        <f>MARCH!Z68</f>
        <v>0</v>
      </c>
      <c r="AA68" s="477"/>
      <c r="AB68" s="478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12.75" customHeight="1" x14ac:dyDescent="0.2">
      <c r="A69" s="16"/>
      <c r="B69" s="411"/>
      <c r="C69" s="262">
        <v>0</v>
      </c>
      <c r="D69" s="413"/>
      <c r="E69" s="264">
        <v>0</v>
      </c>
      <c r="F69" s="461"/>
      <c r="G69" s="462"/>
      <c r="H69" s="469"/>
      <c r="I69" s="469"/>
      <c r="J69" s="78"/>
      <c r="K69" s="459" t="s">
        <v>464</v>
      </c>
      <c r="L69" s="452"/>
      <c r="M69" s="452"/>
      <c r="N69" s="452"/>
      <c r="O69" s="460">
        <f>G97</f>
        <v>0</v>
      </c>
      <c r="P69" s="460"/>
      <c r="Q69" s="82"/>
      <c r="R69" s="35" t="s">
        <v>233</v>
      </c>
      <c r="S69" s="16"/>
      <c r="T69" s="89" t="s">
        <v>206</v>
      </c>
      <c r="U69" s="477">
        <f>MARCH!U69</f>
        <v>0</v>
      </c>
      <c r="V69" s="477"/>
      <c r="W69" s="478"/>
      <c r="X69" s="16"/>
      <c r="Y69" s="89" t="s">
        <v>206</v>
      </c>
      <c r="Z69" s="477">
        <f>MARCH!Z69</f>
        <v>0</v>
      </c>
      <c r="AA69" s="477"/>
      <c r="AB69" s="478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2.75" customHeight="1" x14ac:dyDescent="0.2">
      <c r="A70" s="16"/>
      <c r="B70" s="411"/>
      <c r="C70" s="262">
        <v>0</v>
      </c>
      <c r="D70" s="413"/>
      <c r="E70" s="264">
        <v>0</v>
      </c>
      <c r="F70" s="79"/>
      <c r="G70" s="78"/>
      <c r="H70" s="469"/>
      <c r="I70" s="469"/>
      <c r="J70" s="78"/>
      <c r="K70" s="459" t="s">
        <v>135</v>
      </c>
      <c r="L70" s="452"/>
      <c r="M70" s="452"/>
      <c r="N70" s="452"/>
      <c r="O70" s="455"/>
      <c r="P70" s="455"/>
      <c r="Q70" s="82" t="s">
        <v>192</v>
      </c>
      <c r="R70" s="288">
        <f>SUM(E2-O71)</f>
        <v>0</v>
      </c>
      <c r="S70" s="16"/>
      <c r="T70" s="89" t="s">
        <v>253</v>
      </c>
      <c r="U70" s="477">
        <f>MARCH!U70</f>
        <v>0</v>
      </c>
      <c r="V70" s="477"/>
      <c r="W70" s="478"/>
      <c r="X70" s="16"/>
      <c r="Y70" s="89" t="s">
        <v>253</v>
      </c>
      <c r="Z70" s="477">
        <f>MARCH!Z70</f>
        <v>0</v>
      </c>
      <c r="AA70" s="477"/>
      <c r="AB70" s="478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2.75" customHeight="1" x14ac:dyDescent="0.2">
      <c r="A71" s="16"/>
      <c r="B71" s="411"/>
      <c r="C71" s="262">
        <v>0</v>
      </c>
      <c r="D71" s="413"/>
      <c r="E71" s="264">
        <v>0</v>
      </c>
      <c r="F71" s="79"/>
      <c r="G71" s="78"/>
      <c r="H71" s="469"/>
      <c r="I71" s="469"/>
      <c r="J71" s="78"/>
      <c r="K71" s="453" t="s">
        <v>383</v>
      </c>
      <c r="L71" s="454"/>
      <c r="M71" s="454"/>
      <c r="N71" s="454"/>
      <c r="O71" s="460">
        <f>SUM(O67-O69+O70+O68)</f>
        <v>0</v>
      </c>
      <c r="P71" s="460"/>
      <c r="Q71" s="82"/>
      <c r="R71" s="16"/>
      <c r="S71" s="16"/>
      <c r="T71" s="89" t="s">
        <v>207</v>
      </c>
      <c r="U71" s="434">
        <f>MARCH!U75</f>
        <v>0</v>
      </c>
      <c r="V71" s="434"/>
      <c r="W71" s="82"/>
      <c r="X71" s="16"/>
      <c r="Y71" s="89" t="s">
        <v>207</v>
      </c>
      <c r="Z71" s="434">
        <f>MARCH!Z75</f>
        <v>0</v>
      </c>
      <c r="AA71" s="434"/>
      <c r="AB71" s="82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2.75" customHeight="1" thickBot="1" x14ac:dyDescent="0.25">
      <c r="A72" s="16"/>
      <c r="B72" s="411"/>
      <c r="C72" s="262">
        <v>0</v>
      </c>
      <c r="D72" s="413"/>
      <c r="E72" s="264">
        <v>0</v>
      </c>
      <c r="F72" s="79"/>
      <c r="G72" s="78"/>
      <c r="H72" s="78"/>
      <c r="I72" s="78"/>
      <c r="J72" s="78"/>
      <c r="K72" s="456"/>
      <c r="L72" s="457"/>
      <c r="M72" s="457"/>
      <c r="N72" s="457"/>
      <c r="O72" s="458"/>
      <c r="P72" s="458"/>
      <c r="Q72" s="88"/>
      <c r="R72" s="16"/>
      <c r="S72" s="16"/>
      <c r="T72" s="89" t="s">
        <v>208</v>
      </c>
      <c r="U72" s="433">
        <v>0</v>
      </c>
      <c r="V72" s="433"/>
      <c r="W72" s="82"/>
      <c r="X72" s="16"/>
      <c r="Y72" s="89" t="s">
        <v>208</v>
      </c>
      <c r="Z72" s="433">
        <v>0</v>
      </c>
      <c r="AA72" s="433"/>
      <c r="AB72" s="82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12.75" customHeight="1" x14ac:dyDescent="0.2">
      <c r="A73" s="16"/>
      <c r="B73" s="411"/>
      <c r="C73" s="262">
        <v>0</v>
      </c>
      <c r="D73" s="413"/>
      <c r="E73" s="264">
        <v>0</v>
      </c>
      <c r="F73" s="76"/>
      <c r="G73" s="77"/>
      <c r="H73" s="77"/>
      <c r="I73" s="77"/>
      <c r="J73" s="77"/>
      <c r="K73" s="16"/>
      <c r="L73" s="16"/>
      <c r="M73" s="16"/>
      <c r="N73" s="16"/>
      <c r="O73" s="56"/>
      <c r="P73" s="56"/>
      <c r="Q73" s="16"/>
      <c r="R73" s="16"/>
      <c r="S73" s="16"/>
      <c r="T73" s="89" t="s">
        <v>209</v>
      </c>
      <c r="U73" s="433">
        <v>0</v>
      </c>
      <c r="V73" s="433"/>
      <c r="W73" s="82"/>
      <c r="X73" s="16"/>
      <c r="Y73" s="89" t="s">
        <v>209</v>
      </c>
      <c r="Z73" s="433">
        <v>0</v>
      </c>
      <c r="AA73" s="433"/>
      <c r="AB73" s="82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ht="12.75" customHeight="1" x14ac:dyDescent="0.2">
      <c r="A74" s="16"/>
      <c r="B74" s="411"/>
      <c r="C74" s="262">
        <v>0</v>
      </c>
      <c r="D74" s="413"/>
      <c r="E74" s="264">
        <v>0</v>
      </c>
      <c r="F74" s="76"/>
      <c r="G74" s="77"/>
      <c r="H74" s="77"/>
      <c r="I74" s="77"/>
      <c r="J74" s="77"/>
      <c r="K74" s="16"/>
      <c r="L74" s="16"/>
      <c r="M74" s="16"/>
      <c r="N74" s="16"/>
      <c r="O74" s="16"/>
      <c r="P74" s="16"/>
      <c r="Q74" s="16"/>
      <c r="R74" s="16"/>
      <c r="S74" s="16"/>
      <c r="T74" s="89" t="s">
        <v>210</v>
      </c>
      <c r="U74" s="433">
        <v>0</v>
      </c>
      <c r="V74" s="433"/>
      <c r="W74" s="82"/>
      <c r="X74" s="16"/>
      <c r="Y74" s="89" t="s">
        <v>210</v>
      </c>
      <c r="Z74" s="433">
        <v>0</v>
      </c>
      <c r="AA74" s="433"/>
      <c r="AB74" s="82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12.75" customHeight="1" x14ac:dyDescent="0.2">
      <c r="A75" s="16"/>
      <c r="B75" s="411"/>
      <c r="C75" s="262">
        <v>0</v>
      </c>
      <c r="D75" s="413"/>
      <c r="E75" s="264">
        <v>0</v>
      </c>
      <c r="F75" s="76"/>
      <c r="G75" s="77"/>
      <c r="H75" s="77"/>
      <c r="I75" s="77"/>
      <c r="J75" s="77"/>
      <c r="K75" s="16"/>
      <c r="L75" s="16"/>
      <c r="M75" s="16"/>
      <c r="N75" s="16"/>
      <c r="O75" s="16"/>
      <c r="P75" s="16"/>
      <c r="Q75" s="16"/>
      <c r="R75" s="16"/>
      <c r="S75" s="16"/>
      <c r="T75" s="89" t="str">
        <f>T65</f>
        <v>AS OF 4/30</v>
      </c>
      <c r="U75" s="434">
        <f>U71+U72+U73-U74</f>
        <v>0</v>
      </c>
      <c r="V75" s="434"/>
      <c r="W75" s="82"/>
      <c r="X75" s="16"/>
      <c r="Y75" s="89" t="str">
        <f>Y65</f>
        <v>AS OF 4/30</v>
      </c>
      <c r="Z75" s="434">
        <f>Z71+Z72+Z73-Z74</f>
        <v>0</v>
      </c>
      <c r="AA75" s="434"/>
      <c r="AB75" s="82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ht="12.75" customHeight="1" x14ac:dyDescent="0.2">
      <c r="A76" s="16"/>
      <c r="B76" s="411"/>
      <c r="C76" s="262">
        <v>0</v>
      </c>
      <c r="D76" s="413"/>
      <c r="E76" s="264">
        <v>0</v>
      </c>
      <c r="F76" s="76"/>
      <c r="G76" s="77"/>
      <c r="H76" s="77"/>
      <c r="I76" s="77"/>
      <c r="J76" s="77"/>
      <c r="K76" s="16"/>
      <c r="L76" s="16"/>
      <c r="M76" s="16"/>
      <c r="N76" s="16"/>
      <c r="O76" s="16"/>
      <c r="P76" s="16"/>
      <c r="Q76" s="16"/>
      <c r="R76" s="16"/>
      <c r="S76" s="16"/>
      <c r="T76" s="90"/>
      <c r="U76" s="23"/>
      <c r="V76" s="23"/>
      <c r="W76" s="82"/>
      <c r="X76" s="16"/>
      <c r="Y76" s="90"/>
      <c r="Z76" s="23"/>
      <c r="AA76" s="23"/>
      <c r="AB76" s="82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ht="12.75" customHeight="1" x14ac:dyDescent="0.2">
      <c r="A77" s="16"/>
      <c r="B77" s="411"/>
      <c r="C77" s="262">
        <v>0</v>
      </c>
      <c r="D77" s="413"/>
      <c r="E77" s="264">
        <v>0</v>
      </c>
      <c r="F77" s="76"/>
      <c r="G77" s="77"/>
      <c r="H77" s="77"/>
      <c r="I77" s="77"/>
      <c r="J77" s="77"/>
      <c r="K77" s="16"/>
      <c r="L77" s="16"/>
      <c r="M77" s="16"/>
      <c r="N77" s="16"/>
      <c r="O77" s="16"/>
      <c r="P77" s="16"/>
      <c r="Q77" s="16"/>
      <c r="R77" s="16"/>
      <c r="S77" s="16"/>
      <c r="T77" s="90"/>
      <c r="U77" s="23"/>
      <c r="V77" s="23"/>
      <c r="W77" s="82"/>
      <c r="X77" s="16"/>
      <c r="Y77" s="90"/>
      <c r="Z77" s="23"/>
      <c r="AA77" s="23"/>
      <c r="AB77" s="82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ht="12.75" customHeight="1" x14ac:dyDescent="0.2">
      <c r="A78" s="16"/>
      <c r="B78" s="411"/>
      <c r="C78" s="262">
        <v>0</v>
      </c>
      <c r="D78" s="413"/>
      <c r="E78" s="264">
        <v>0</v>
      </c>
      <c r="F78" s="76"/>
      <c r="G78" s="77"/>
      <c r="H78" s="77"/>
      <c r="I78" s="77"/>
      <c r="J78" s="77"/>
      <c r="K78" s="16"/>
      <c r="L78" s="16"/>
      <c r="M78" s="16"/>
      <c r="N78" s="16"/>
      <c r="O78" s="16"/>
      <c r="P78" s="16"/>
      <c r="Q78" s="16"/>
      <c r="R78" s="16"/>
      <c r="S78" s="16"/>
      <c r="T78" s="89" t="s">
        <v>244</v>
      </c>
      <c r="U78" s="477">
        <f>MARCH!U78</f>
        <v>0</v>
      </c>
      <c r="V78" s="477"/>
      <c r="W78" s="478"/>
      <c r="X78" s="16"/>
      <c r="Y78" s="89" t="s">
        <v>240</v>
      </c>
      <c r="Z78" s="477">
        <f>MARCH!Z78</f>
        <v>0</v>
      </c>
      <c r="AA78" s="477"/>
      <c r="AB78" s="478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ht="12.75" customHeight="1" x14ac:dyDescent="0.2">
      <c r="A79" s="16"/>
      <c r="B79" s="411"/>
      <c r="C79" s="262">
        <v>0</v>
      </c>
      <c r="D79" s="413"/>
      <c r="E79" s="264">
        <v>0</v>
      </c>
      <c r="F79" s="76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89" t="s">
        <v>206</v>
      </c>
      <c r="U79" s="477">
        <f>MARCH!U79</f>
        <v>0</v>
      </c>
      <c r="V79" s="477"/>
      <c r="W79" s="478"/>
      <c r="X79" s="16"/>
      <c r="Y79" s="89" t="s">
        <v>206</v>
      </c>
      <c r="Z79" s="477">
        <f>MARCH!Z79</f>
        <v>0</v>
      </c>
      <c r="AA79" s="477"/>
      <c r="AB79" s="478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ht="12.75" customHeight="1" x14ac:dyDescent="0.2">
      <c r="A80" s="16"/>
      <c r="B80" s="411"/>
      <c r="C80" s="262">
        <v>0</v>
      </c>
      <c r="D80" s="413"/>
      <c r="E80" s="264">
        <v>0</v>
      </c>
      <c r="F80" s="76"/>
      <c r="G80" s="77"/>
      <c r="H80" s="77"/>
      <c r="I80" s="77"/>
      <c r="J80" s="77"/>
      <c r="K80" s="16"/>
      <c r="L80" s="16"/>
      <c r="M80" s="16"/>
      <c r="N80" s="16"/>
      <c r="O80" s="16"/>
      <c r="P80" s="16"/>
      <c r="Q80" s="16"/>
      <c r="R80" s="16"/>
      <c r="S80" s="16"/>
      <c r="T80" s="89" t="s">
        <v>253</v>
      </c>
      <c r="U80" s="477">
        <f>MARCH!U80</f>
        <v>0</v>
      </c>
      <c r="V80" s="477"/>
      <c r="W80" s="478"/>
      <c r="X80" s="16"/>
      <c r="Y80" s="89" t="s">
        <v>253</v>
      </c>
      <c r="Z80" s="477">
        <f>MARCH!Z80</f>
        <v>0</v>
      </c>
      <c r="AA80" s="477"/>
      <c r="AB80" s="478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ht="12.75" customHeight="1" x14ac:dyDescent="0.2">
      <c r="A81" s="16"/>
      <c r="B81" s="411"/>
      <c r="C81" s="262">
        <v>0</v>
      </c>
      <c r="D81" s="413"/>
      <c r="E81" s="264">
        <v>0</v>
      </c>
      <c r="F81" s="76"/>
      <c r="G81" s="77"/>
      <c r="H81" s="77"/>
      <c r="I81" s="77"/>
      <c r="J81" s="77"/>
      <c r="K81" s="16"/>
      <c r="L81" s="16"/>
      <c r="M81" s="16"/>
      <c r="N81" s="16"/>
      <c r="O81" s="16"/>
      <c r="P81" s="16"/>
      <c r="Q81" s="16"/>
      <c r="R81" s="16"/>
      <c r="S81" s="16"/>
      <c r="T81" s="89" t="s">
        <v>207</v>
      </c>
      <c r="U81" s="434">
        <f>MARCH!U85</f>
        <v>0</v>
      </c>
      <c r="V81" s="434"/>
      <c r="W81" s="82"/>
      <c r="X81" s="16"/>
      <c r="Y81" s="89" t="s">
        <v>207</v>
      </c>
      <c r="Z81" s="434">
        <f>MARCH!Z85</f>
        <v>0</v>
      </c>
      <c r="AA81" s="434"/>
      <c r="AB81" s="82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ht="12.75" customHeight="1" x14ac:dyDescent="0.2">
      <c r="A82" s="16"/>
      <c r="B82" s="411"/>
      <c r="C82" s="262">
        <v>0</v>
      </c>
      <c r="D82" s="413"/>
      <c r="E82" s="264">
        <v>0</v>
      </c>
      <c r="F82" s="76"/>
      <c r="G82" s="77"/>
      <c r="H82" s="77"/>
      <c r="I82" s="77"/>
      <c r="J82" s="77"/>
      <c r="K82" s="16"/>
      <c r="L82" s="16"/>
      <c r="M82" s="16"/>
      <c r="N82" s="16"/>
      <c r="O82" s="16"/>
      <c r="P82" s="16"/>
      <c r="Q82" s="16"/>
      <c r="R82" s="16"/>
      <c r="S82" s="16"/>
      <c r="T82" s="89" t="s">
        <v>208</v>
      </c>
      <c r="U82" s="433">
        <v>0</v>
      </c>
      <c r="V82" s="433"/>
      <c r="W82" s="82"/>
      <c r="X82" s="16"/>
      <c r="Y82" s="89" t="s">
        <v>208</v>
      </c>
      <c r="Z82" s="433">
        <v>0</v>
      </c>
      <c r="AA82" s="433"/>
      <c r="AB82" s="82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ht="12.75" customHeight="1" x14ac:dyDescent="0.2">
      <c r="A83" s="16"/>
      <c r="B83" s="411"/>
      <c r="C83" s="262">
        <v>0</v>
      </c>
      <c r="D83" s="413"/>
      <c r="E83" s="264">
        <v>0</v>
      </c>
      <c r="F83" s="76"/>
      <c r="G83" s="77"/>
      <c r="H83" s="77"/>
      <c r="I83" s="77"/>
      <c r="J83" s="77"/>
      <c r="K83" s="16"/>
      <c r="L83" s="16"/>
      <c r="M83" s="16"/>
      <c r="N83" s="16"/>
      <c r="O83" s="16"/>
      <c r="P83" s="16"/>
      <c r="Q83" s="16"/>
      <c r="R83" s="16"/>
      <c r="S83" s="16"/>
      <c r="T83" s="89" t="s">
        <v>209</v>
      </c>
      <c r="U83" s="433">
        <v>0</v>
      </c>
      <c r="V83" s="433"/>
      <c r="W83" s="82"/>
      <c r="X83" s="16"/>
      <c r="Y83" s="89" t="s">
        <v>209</v>
      </c>
      <c r="Z83" s="433">
        <v>0</v>
      </c>
      <c r="AA83" s="433"/>
      <c r="AB83" s="82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ht="12.75" customHeight="1" x14ac:dyDescent="0.2">
      <c r="A84" s="16"/>
      <c r="B84" s="411"/>
      <c r="C84" s="262">
        <v>0</v>
      </c>
      <c r="D84" s="413"/>
      <c r="E84" s="264">
        <v>0</v>
      </c>
      <c r="F84" s="76"/>
      <c r="G84" s="77"/>
      <c r="H84" s="77"/>
      <c r="I84" s="77"/>
      <c r="J84" s="77"/>
      <c r="K84" s="16"/>
      <c r="L84" s="16"/>
      <c r="M84" s="16"/>
      <c r="N84" s="16"/>
      <c r="O84" s="16"/>
      <c r="P84" s="16"/>
      <c r="Q84" s="16"/>
      <c r="R84" s="16"/>
      <c r="S84" s="16"/>
      <c r="T84" s="89" t="s">
        <v>210</v>
      </c>
      <c r="U84" s="433">
        <v>0</v>
      </c>
      <c r="V84" s="433"/>
      <c r="W84" s="82"/>
      <c r="X84" s="16"/>
      <c r="Y84" s="89" t="s">
        <v>210</v>
      </c>
      <c r="Z84" s="433">
        <v>0</v>
      </c>
      <c r="AA84" s="433"/>
      <c r="AB84" s="82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ht="12.75" customHeight="1" x14ac:dyDescent="0.2">
      <c r="A85" s="16"/>
      <c r="B85" s="411"/>
      <c r="C85" s="262">
        <v>0</v>
      </c>
      <c r="D85" s="413"/>
      <c r="E85" s="264">
        <v>0</v>
      </c>
      <c r="F85" s="76"/>
      <c r="G85" s="77"/>
      <c r="H85" s="77"/>
      <c r="I85" s="77"/>
      <c r="J85" s="77"/>
      <c r="K85" s="16"/>
      <c r="L85" s="16"/>
      <c r="M85" s="16"/>
      <c r="N85" s="16"/>
      <c r="O85" s="16"/>
      <c r="P85" s="16"/>
      <c r="Q85" s="16"/>
      <c r="R85" s="16"/>
      <c r="S85" s="16"/>
      <c r="T85" s="89" t="str">
        <f>T75</f>
        <v>AS OF 4/30</v>
      </c>
      <c r="U85" s="434">
        <f>U81+U82+U83-U84</f>
        <v>0</v>
      </c>
      <c r="V85" s="434"/>
      <c r="W85" s="82"/>
      <c r="X85" s="16"/>
      <c r="Y85" s="89" t="str">
        <f>Y75</f>
        <v>AS OF 4/30</v>
      </c>
      <c r="Z85" s="434">
        <f>Z81+Z82+Z83-Z84</f>
        <v>0</v>
      </c>
      <c r="AA85" s="434"/>
      <c r="AB85" s="82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ht="12.75" customHeight="1" x14ac:dyDescent="0.2">
      <c r="A86" s="16"/>
      <c r="B86" s="411"/>
      <c r="C86" s="262">
        <v>0</v>
      </c>
      <c r="D86" s="413"/>
      <c r="E86" s="264">
        <v>0</v>
      </c>
      <c r="F86" s="76"/>
      <c r="G86" s="77"/>
      <c r="H86" s="77"/>
      <c r="I86" s="77"/>
      <c r="J86" s="77"/>
      <c r="K86" s="16"/>
      <c r="L86" s="16"/>
      <c r="M86" s="16"/>
      <c r="N86" s="16"/>
      <c r="O86" s="16"/>
      <c r="P86" s="16"/>
      <c r="Q86" s="16"/>
      <c r="R86" s="16"/>
      <c r="S86" s="16"/>
      <c r="T86" s="90"/>
      <c r="U86" s="23"/>
      <c r="V86" s="23"/>
      <c r="W86" s="82"/>
      <c r="X86" s="16"/>
      <c r="Y86" s="90"/>
      <c r="Z86" s="23"/>
      <c r="AA86" s="23"/>
      <c r="AB86" s="82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ht="12.75" customHeight="1" x14ac:dyDescent="0.2">
      <c r="A87" s="16"/>
      <c r="B87" s="411"/>
      <c r="C87" s="262">
        <v>0</v>
      </c>
      <c r="D87" s="413"/>
      <c r="E87" s="264">
        <v>0</v>
      </c>
      <c r="F87" s="76"/>
      <c r="G87" s="77"/>
      <c r="H87" s="77"/>
      <c r="I87" s="77"/>
      <c r="J87" s="77"/>
      <c r="K87" s="16"/>
      <c r="L87" s="16"/>
      <c r="M87" s="16"/>
      <c r="N87" s="16"/>
      <c r="O87" s="16"/>
      <c r="P87" s="16"/>
      <c r="Q87" s="16"/>
      <c r="R87" s="16"/>
      <c r="S87" s="16"/>
      <c r="T87" s="90"/>
      <c r="U87" s="23"/>
      <c r="V87" s="23"/>
      <c r="W87" s="82"/>
      <c r="X87" s="16"/>
      <c r="Y87" s="90"/>
      <c r="Z87" s="23"/>
      <c r="AA87" s="23"/>
      <c r="AB87" s="82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ht="12.75" customHeight="1" x14ac:dyDescent="0.2">
      <c r="A88" s="16"/>
      <c r="B88" s="411"/>
      <c r="C88" s="262">
        <v>0</v>
      </c>
      <c r="D88" s="413"/>
      <c r="E88" s="264">
        <v>0</v>
      </c>
      <c r="F88" s="76"/>
      <c r="G88" s="77"/>
      <c r="H88" s="77"/>
      <c r="I88" s="77"/>
      <c r="J88" s="77"/>
      <c r="K88" s="16"/>
      <c r="L88" s="16"/>
      <c r="M88" s="16"/>
      <c r="N88" s="16"/>
      <c r="O88" s="16"/>
      <c r="P88" s="16"/>
      <c r="Q88" s="16"/>
      <c r="R88" s="16"/>
      <c r="S88" s="16"/>
      <c r="T88" s="89" t="s">
        <v>245</v>
      </c>
      <c r="U88" s="477">
        <f>MARCH!U88</f>
        <v>0</v>
      </c>
      <c r="V88" s="477"/>
      <c r="W88" s="478"/>
      <c r="X88" s="16"/>
      <c r="Y88" s="89" t="s">
        <v>241</v>
      </c>
      <c r="Z88" s="477">
        <f>MARCH!Z88</f>
        <v>0</v>
      </c>
      <c r="AA88" s="477"/>
      <c r="AB88" s="478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ht="12.75" customHeight="1" x14ac:dyDescent="0.2">
      <c r="A89" s="16"/>
      <c r="B89" s="411"/>
      <c r="C89" s="262">
        <v>0</v>
      </c>
      <c r="D89" s="413"/>
      <c r="E89" s="264">
        <v>0</v>
      </c>
      <c r="F89" s="76"/>
      <c r="G89" s="77"/>
      <c r="H89" s="77"/>
      <c r="I89" s="77"/>
      <c r="J89" s="77"/>
      <c r="K89" s="16"/>
      <c r="L89" s="16"/>
      <c r="M89" s="16"/>
      <c r="N89" s="16"/>
      <c r="O89" s="16"/>
      <c r="P89" s="16"/>
      <c r="Q89" s="16"/>
      <c r="R89" s="16"/>
      <c r="S89" s="16"/>
      <c r="T89" s="89" t="s">
        <v>206</v>
      </c>
      <c r="U89" s="477">
        <f>MARCH!U89</f>
        <v>0</v>
      </c>
      <c r="V89" s="477"/>
      <c r="W89" s="478"/>
      <c r="X89" s="16"/>
      <c r="Y89" s="89" t="s">
        <v>206</v>
      </c>
      <c r="Z89" s="477">
        <f>MARCH!Z89</f>
        <v>0</v>
      </c>
      <c r="AA89" s="477"/>
      <c r="AB89" s="478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ht="12.75" customHeight="1" x14ac:dyDescent="0.2">
      <c r="A90" s="16"/>
      <c r="B90" s="411"/>
      <c r="C90" s="262">
        <v>0</v>
      </c>
      <c r="D90" s="413"/>
      <c r="E90" s="264">
        <v>0</v>
      </c>
      <c r="F90" s="76"/>
      <c r="G90" s="77"/>
      <c r="H90" s="77"/>
      <c r="I90" s="77"/>
      <c r="J90" s="77"/>
      <c r="K90" s="16"/>
      <c r="L90" s="16"/>
      <c r="M90" s="16"/>
      <c r="N90" s="16"/>
      <c r="O90" s="16"/>
      <c r="P90" s="16"/>
      <c r="Q90" s="16"/>
      <c r="R90" s="16"/>
      <c r="S90" s="16"/>
      <c r="T90" s="89" t="s">
        <v>253</v>
      </c>
      <c r="U90" s="477">
        <f>MARCH!U90</f>
        <v>0</v>
      </c>
      <c r="V90" s="477"/>
      <c r="W90" s="478"/>
      <c r="X90" s="16"/>
      <c r="Y90" s="89" t="s">
        <v>253</v>
      </c>
      <c r="Z90" s="477">
        <f>MARCH!Z90</f>
        <v>0</v>
      </c>
      <c r="AA90" s="477"/>
      <c r="AB90" s="478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ht="12.75" customHeight="1" x14ac:dyDescent="0.2">
      <c r="A91" s="16"/>
      <c r="B91" s="411"/>
      <c r="C91" s="262">
        <v>0</v>
      </c>
      <c r="D91" s="413"/>
      <c r="E91" s="264">
        <v>0</v>
      </c>
      <c r="F91" s="76"/>
      <c r="G91" s="77"/>
      <c r="H91" s="77"/>
      <c r="I91" s="77"/>
      <c r="J91" s="77"/>
      <c r="K91" s="16"/>
      <c r="L91" s="16"/>
      <c r="M91" s="16"/>
      <c r="N91" s="16"/>
      <c r="O91" s="16"/>
      <c r="P91" s="16"/>
      <c r="Q91" s="16"/>
      <c r="R91" s="16"/>
      <c r="S91" s="16"/>
      <c r="T91" s="89" t="s">
        <v>207</v>
      </c>
      <c r="U91" s="434">
        <f>MARCH!U95</f>
        <v>0</v>
      </c>
      <c r="V91" s="434"/>
      <c r="W91" s="82"/>
      <c r="X91" s="16"/>
      <c r="Y91" s="89" t="s">
        <v>207</v>
      </c>
      <c r="Z91" s="434">
        <f>MARCH!Z95</f>
        <v>0</v>
      </c>
      <c r="AA91" s="434"/>
      <c r="AB91" s="82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ht="12.75" customHeight="1" x14ac:dyDescent="0.2">
      <c r="A92" s="16"/>
      <c r="B92" s="411"/>
      <c r="C92" s="262">
        <v>0</v>
      </c>
      <c r="D92" s="413"/>
      <c r="E92" s="264">
        <v>0</v>
      </c>
      <c r="F92" s="76"/>
      <c r="G92" s="77"/>
      <c r="H92" s="77"/>
      <c r="I92" s="77"/>
      <c r="J92" s="77"/>
      <c r="K92" s="16"/>
      <c r="L92" s="16"/>
      <c r="M92" s="16"/>
      <c r="N92" s="16"/>
      <c r="O92" s="16"/>
      <c r="P92" s="16"/>
      <c r="Q92" s="16"/>
      <c r="R92" s="16"/>
      <c r="S92" s="16"/>
      <c r="T92" s="89" t="s">
        <v>208</v>
      </c>
      <c r="U92" s="433">
        <v>0</v>
      </c>
      <c r="V92" s="433"/>
      <c r="W92" s="82"/>
      <c r="X92" s="16"/>
      <c r="Y92" s="89" t="s">
        <v>208</v>
      </c>
      <c r="Z92" s="433">
        <v>0</v>
      </c>
      <c r="AA92" s="433"/>
      <c r="AB92" s="82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ht="12.75" customHeight="1" x14ac:dyDescent="0.2">
      <c r="A93" s="16"/>
      <c r="B93" s="411"/>
      <c r="C93" s="262">
        <v>0</v>
      </c>
      <c r="D93" s="413"/>
      <c r="E93" s="264">
        <v>0</v>
      </c>
      <c r="F93" s="76"/>
      <c r="G93" s="77"/>
      <c r="H93" s="77"/>
      <c r="I93" s="77"/>
      <c r="J93" s="77"/>
      <c r="K93" s="16"/>
      <c r="L93" s="16"/>
      <c r="M93" s="16"/>
      <c r="N93" s="16"/>
      <c r="O93" s="16"/>
      <c r="P93" s="16"/>
      <c r="Q93" s="16"/>
      <c r="R93" s="16"/>
      <c r="S93" s="16"/>
      <c r="T93" s="89" t="s">
        <v>209</v>
      </c>
      <c r="U93" s="433">
        <v>0</v>
      </c>
      <c r="V93" s="433"/>
      <c r="W93" s="82"/>
      <c r="X93" s="16"/>
      <c r="Y93" s="89" t="s">
        <v>209</v>
      </c>
      <c r="Z93" s="433">
        <v>0</v>
      </c>
      <c r="AA93" s="433"/>
      <c r="AB93" s="82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ht="12.75" customHeight="1" x14ac:dyDescent="0.2">
      <c r="A94" s="16"/>
      <c r="B94" s="411"/>
      <c r="C94" s="262">
        <v>0</v>
      </c>
      <c r="D94" s="413"/>
      <c r="E94" s="264">
        <v>0</v>
      </c>
      <c r="F94" s="76"/>
      <c r="G94" s="77"/>
      <c r="H94" s="77"/>
      <c r="I94" s="77"/>
      <c r="J94" s="77"/>
      <c r="K94" s="16"/>
      <c r="L94" s="16"/>
      <c r="M94" s="16"/>
      <c r="N94" s="16"/>
      <c r="O94" s="16"/>
      <c r="P94" s="16"/>
      <c r="Q94" s="16"/>
      <c r="R94" s="16"/>
      <c r="S94" s="16"/>
      <c r="T94" s="89" t="s">
        <v>210</v>
      </c>
      <c r="U94" s="433">
        <v>0</v>
      </c>
      <c r="V94" s="433"/>
      <c r="W94" s="82"/>
      <c r="X94" s="16"/>
      <c r="Y94" s="89" t="s">
        <v>210</v>
      </c>
      <c r="Z94" s="433">
        <v>0</v>
      </c>
      <c r="AA94" s="433"/>
      <c r="AB94" s="82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ht="12.75" customHeight="1" x14ac:dyDescent="0.2">
      <c r="A95" s="16"/>
      <c r="B95" s="411"/>
      <c r="C95" s="262">
        <v>0</v>
      </c>
      <c r="D95" s="413"/>
      <c r="E95" s="264">
        <v>0</v>
      </c>
      <c r="F95" s="76"/>
      <c r="G95" s="77"/>
      <c r="H95" s="77"/>
      <c r="I95" s="77"/>
      <c r="J95" s="77"/>
      <c r="K95" s="16"/>
      <c r="L95" s="16"/>
      <c r="M95" s="16"/>
      <c r="N95" s="16"/>
      <c r="O95" s="16"/>
      <c r="P95" s="16"/>
      <c r="Q95" s="16"/>
      <c r="R95" s="16"/>
      <c r="S95" s="16"/>
      <c r="T95" s="89" t="str">
        <f>T85</f>
        <v>AS OF 4/30</v>
      </c>
      <c r="U95" s="434">
        <f>U91+U92+U93-U94</f>
        <v>0</v>
      </c>
      <c r="V95" s="434"/>
      <c r="W95" s="82"/>
      <c r="X95" s="16"/>
      <c r="Y95" s="89" t="str">
        <f>Y85</f>
        <v>AS OF 4/30</v>
      </c>
      <c r="Z95" s="434">
        <f>Z91+Z92+Z93-Z94</f>
        <v>0</v>
      </c>
      <c r="AA95" s="434"/>
      <c r="AB95" s="82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ht="12.75" customHeight="1" thickBot="1" x14ac:dyDescent="0.25">
      <c r="A96" s="16"/>
      <c r="B96" s="411"/>
      <c r="C96" s="262">
        <v>0</v>
      </c>
      <c r="D96" s="413"/>
      <c r="E96" s="264">
        <v>0</v>
      </c>
      <c r="F96" s="76"/>
      <c r="G96" s="77"/>
      <c r="H96" s="77"/>
      <c r="I96" s="77"/>
      <c r="J96" s="77"/>
      <c r="K96" s="16"/>
      <c r="L96" s="16"/>
      <c r="M96" s="16"/>
      <c r="N96" s="16"/>
      <c r="O96" s="16"/>
      <c r="P96" s="16"/>
      <c r="Q96" s="16"/>
      <c r="R96" s="16"/>
      <c r="S96" s="16"/>
      <c r="T96" s="91"/>
      <c r="U96" s="85"/>
      <c r="V96" s="85"/>
      <c r="W96" s="88"/>
      <c r="X96" s="16"/>
      <c r="Y96" s="91"/>
      <c r="Z96" s="85"/>
      <c r="AA96" s="85"/>
      <c r="AB96" s="88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ht="12.75" customHeight="1" x14ac:dyDescent="0.2">
      <c r="A97" s="16"/>
      <c r="B97" s="411"/>
      <c r="C97" s="262">
        <v>0</v>
      </c>
      <c r="D97" s="413"/>
      <c r="E97" s="264">
        <v>0</v>
      </c>
      <c r="F97" s="76"/>
      <c r="G97" s="288">
        <f>C101+E101</f>
        <v>0</v>
      </c>
      <c r="H97" s="16" t="s">
        <v>465</v>
      </c>
      <c r="I97" s="77"/>
      <c r="J97" s="7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ht="12.75" customHeight="1" x14ac:dyDescent="0.2">
      <c r="A98" s="16"/>
      <c r="B98" s="411"/>
      <c r="C98" s="262">
        <v>0</v>
      </c>
      <c r="D98" s="413"/>
      <c r="E98" s="264">
        <v>0</v>
      </c>
      <c r="F98" s="76"/>
      <c r="I98" s="77"/>
      <c r="J98" s="7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ht="12.75" customHeight="1" x14ac:dyDescent="0.2">
      <c r="A99" s="16"/>
      <c r="B99" s="411"/>
      <c r="C99" s="262">
        <v>0</v>
      </c>
      <c r="D99" s="413"/>
      <c r="E99" s="264">
        <v>0</v>
      </c>
      <c r="F99" s="76"/>
      <c r="G99" s="77"/>
      <c r="H99" s="77"/>
      <c r="I99" s="77"/>
      <c r="J99" s="7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ht="12.75" customHeight="1" x14ac:dyDescent="0.2">
      <c r="A100" s="16"/>
      <c r="B100" s="412"/>
      <c r="C100" s="342">
        <v>0</v>
      </c>
      <c r="D100" s="414"/>
      <c r="E100" s="265">
        <v>0</v>
      </c>
      <c r="F100" s="76"/>
      <c r="G100" s="77"/>
      <c r="H100" s="77"/>
      <c r="I100" s="77"/>
      <c r="J100" s="7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ht="12.75" customHeight="1" x14ac:dyDescent="0.2">
      <c r="A101" s="16"/>
      <c r="B101" s="40" t="s">
        <v>136</v>
      </c>
      <c r="C101" s="263">
        <f>SUM(C60:C100)</f>
        <v>0</v>
      </c>
      <c r="D101" s="92" t="s">
        <v>136</v>
      </c>
      <c r="E101" s="266">
        <f>SUM(E60:E100)</f>
        <v>0</v>
      </c>
      <c r="F101" s="76"/>
      <c r="G101" s="77"/>
      <c r="H101" s="77"/>
      <c r="I101" s="77"/>
      <c r="J101" s="7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ht="12.75" customHeight="1" x14ac:dyDescent="0.2">
      <c r="G102" s="93"/>
    </row>
  </sheetData>
  <sheetProtection algorithmName="SHA-512" hashValue="PGjYY2rXB715iljjQwroPIgXPnJJlmnp2e3i3KUzai20eZeDlYdFymEzPldvZGYU2/1dY1/2rmk3cW1QpvlIvQ==" saltValue="8b6b7e8hmQyIsiEnMD/ThQ==" spinCount="100000" sheet="1" objects="1" scenarios="1" formatColumns="0" formatRows="0"/>
  <mergeCells count="125">
    <mergeCell ref="F59:G59"/>
    <mergeCell ref="H59:I59"/>
    <mergeCell ref="F60:G60"/>
    <mergeCell ref="H60:I60"/>
    <mergeCell ref="B2:D2"/>
    <mergeCell ref="E2:F2"/>
    <mergeCell ref="K57:N57"/>
    <mergeCell ref="F61:G61"/>
    <mergeCell ref="H61:I61"/>
    <mergeCell ref="K59:N59"/>
    <mergeCell ref="B58:E58"/>
    <mergeCell ref="G10:I10"/>
    <mergeCell ref="U81:V81"/>
    <mergeCell ref="U82:V82"/>
    <mergeCell ref="U83:V83"/>
    <mergeCell ref="U84:V84"/>
    <mergeCell ref="U71:V71"/>
    <mergeCell ref="U72:V72"/>
    <mergeCell ref="U73:V73"/>
    <mergeCell ref="K68:N68"/>
    <mergeCell ref="F62:G62"/>
    <mergeCell ref="H62:I62"/>
    <mergeCell ref="F65:G65"/>
    <mergeCell ref="H65:I65"/>
    <mergeCell ref="F63:G63"/>
    <mergeCell ref="H63:I63"/>
    <mergeCell ref="F64:G64"/>
    <mergeCell ref="H64:I64"/>
    <mergeCell ref="K62:N62"/>
    <mergeCell ref="H71:I71"/>
    <mergeCell ref="F68:G68"/>
    <mergeCell ref="H68:I68"/>
    <mergeCell ref="F69:G69"/>
    <mergeCell ref="H69:I69"/>
    <mergeCell ref="H70:I70"/>
    <mergeCell ref="U90:W90"/>
    <mergeCell ref="Z89:AB89"/>
    <mergeCell ref="Z90:AB90"/>
    <mergeCell ref="U88:W88"/>
    <mergeCell ref="Z88:AB88"/>
    <mergeCell ref="Z78:AB78"/>
    <mergeCell ref="Z85:AA85"/>
    <mergeCell ref="Z75:AA75"/>
    <mergeCell ref="Z81:AA81"/>
    <mergeCell ref="Z82:AA82"/>
    <mergeCell ref="Z83:AA83"/>
    <mergeCell ref="Z84:AA84"/>
    <mergeCell ref="Z73:AA73"/>
    <mergeCell ref="Z74:AA74"/>
    <mergeCell ref="O68:P68"/>
    <mergeCell ref="U89:W89"/>
    <mergeCell ref="U85:V85"/>
    <mergeCell ref="U75:V75"/>
    <mergeCell ref="K64:N64"/>
    <mergeCell ref="O64:P64"/>
    <mergeCell ref="K65:N65"/>
    <mergeCell ref="O65:P65"/>
    <mergeCell ref="O62:P62"/>
    <mergeCell ref="K63:N63"/>
    <mergeCell ref="O63:P63"/>
    <mergeCell ref="Z68:AB68"/>
    <mergeCell ref="Z65:AA65"/>
    <mergeCell ref="K71:N71"/>
    <mergeCell ref="O71:P71"/>
    <mergeCell ref="K72:N72"/>
    <mergeCell ref="O72:P72"/>
    <mergeCell ref="K69:N69"/>
    <mergeCell ref="O69:P69"/>
    <mergeCell ref="K70:N70"/>
    <mergeCell ref="O70:P70"/>
    <mergeCell ref="K66:N66"/>
    <mergeCell ref="O66:P66"/>
    <mergeCell ref="K67:N67"/>
    <mergeCell ref="O67:P67"/>
    <mergeCell ref="U95:V95"/>
    <mergeCell ref="Z91:AA91"/>
    <mergeCell ref="Z92:AA92"/>
    <mergeCell ref="Z93:AA93"/>
    <mergeCell ref="Z94:AA94"/>
    <mergeCell ref="Z95:AA95"/>
    <mergeCell ref="U91:V91"/>
    <mergeCell ref="U92:V92"/>
    <mergeCell ref="U93:V93"/>
    <mergeCell ref="U94:V94"/>
    <mergeCell ref="U4:Y4"/>
    <mergeCell ref="U18:Y18"/>
    <mergeCell ref="J15:K15"/>
    <mergeCell ref="O57:P57"/>
    <mergeCell ref="K58:N58"/>
    <mergeCell ref="O58:P58"/>
    <mergeCell ref="U68:W68"/>
    <mergeCell ref="Z58:AB58"/>
    <mergeCell ref="Z62:AA62"/>
    <mergeCell ref="Z63:AA63"/>
    <mergeCell ref="Z64:AA64"/>
    <mergeCell ref="U64:V64"/>
    <mergeCell ref="U65:V65"/>
    <mergeCell ref="U58:W58"/>
    <mergeCell ref="Y57:AB57"/>
    <mergeCell ref="U61:V61"/>
    <mergeCell ref="U62:V62"/>
    <mergeCell ref="U63:V63"/>
    <mergeCell ref="T57:W57"/>
    <mergeCell ref="K61:N61"/>
    <mergeCell ref="O61:P61"/>
    <mergeCell ref="O59:P59"/>
    <mergeCell ref="O60:P60"/>
    <mergeCell ref="K60:N60"/>
    <mergeCell ref="U59:W59"/>
    <mergeCell ref="U60:W60"/>
    <mergeCell ref="U69:W69"/>
    <mergeCell ref="U70:W70"/>
    <mergeCell ref="Z69:AB69"/>
    <mergeCell ref="Z70:AB70"/>
    <mergeCell ref="Z79:AB79"/>
    <mergeCell ref="Z80:AB80"/>
    <mergeCell ref="U79:W79"/>
    <mergeCell ref="U80:W80"/>
    <mergeCell ref="Z59:AB59"/>
    <mergeCell ref="Z60:AB60"/>
    <mergeCell ref="U78:W78"/>
    <mergeCell ref="Z61:AA61"/>
    <mergeCell ref="Z71:AA71"/>
    <mergeCell ref="Z72:AA72"/>
    <mergeCell ref="U74:V74"/>
  </mergeCells>
  <phoneticPr fontId="0" type="noConversion"/>
  <printOptions horizontalCentered="1" verticalCentered="1"/>
  <pageMargins left="0" right="0" top="0.75" bottom="0.5" header="0.5" footer="0.2"/>
  <pageSetup paperSize="5" scale="87" pageOrder="overThenDown" orientation="landscape" horizontalDpi="300" verticalDpi="300" r:id="rId1"/>
  <headerFooter alignWithMargins="0">
    <oddHeader>&amp;C&amp;"Arial,Bold"&amp;12&amp;A</oddHeader>
    <oddFooter>&amp;C&amp;P</oddFooter>
  </headerFooter>
  <rowBreaks count="1" manualBreakCount="1">
    <brk id="55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32</vt:i4>
      </vt:variant>
    </vt:vector>
  </HeadingPairs>
  <TitlesOfParts>
    <vt:vector size="62" baseType="lpstr">
      <vt:lpstr>DIRECTIONS</vt:lpstr>
      <vt:lpstr>JANUARY</vt:lpstr>
      <vt:lpstr>JanRpt</vt:lpstr>
      <vt:lpstr>FEBRUARY</vt:lpstr>
      <vt:lpstr>FebRpt</vt:lpstr>
      <vt:lpstr>MARCH</vt:lpstr>
      <vt:lpstr>MarRpt</vt:lpstr>
      <vt:lpstr>1-qt-TrstRpt</vt:lpstr>
      <vt:lpstr>APRIL</vt:lpstr>
      <vt:lpstr>AprRpt</vt:lpstr>
      <vt:lpstr>MAY</vt:lpstr>
      <vt:lpstr>MayRpt</vt:lpstr>
      <vt:lpstr>JUNE</vt:lpstr>
      <vt:lpstr>JunRpt</vt:lpstr>
      <vt:lpstr>2-qt-TrstRpt</vt:lpstr>
      <vt:lpstr>JULY</vt:lpstr>
      <vt:lpstr>JulRpt</vt:lpstr>
      <vt:lpstr>AUGUST</vt:lpstr>
      <vt:lpstr>AugRpt</vt:lpstr>
      <vt:lpstr>SEPTEMBER</vt:lpstr>
      <vt:lpstr>SepRpt</vt:lpstr>
      <vt:lpstr>3-qt-TrstRpt</vt:lpstr>
      <vt:lpstr>OCTOBER</vt:lpstr>
      <vt:lpstr>OctRpt</vt:lpstr>
      <vt:lpstr>NOVEMBER</vt:lpstr>
      <vt:lpstr>NovRpt</vt:lpstr>
      <vt:lpstr>DECEMBER</vt:lpstr>
      <vt:lpstr>DecRpt</vt:lpstr>
      <vt:lpstr>4-qt-TrstRpt</vt:lpstr>
      <vt:lpstr>AR251</vt:lpstr>
      <vt:lpstr>'1-qt-TrstRpt'!Print_Area</vt:lpstr>
      <vt:lpstr>'2-qt-TrstRpt'!Print_Area</vt:lpstr>
      <vt:lpstr>'3-qt-TrstRpt'!Print_Area</vt:lpstr>
      <vt:lpstr>'4-qt-TrstRpt'!Print_Area</vt:lpstr>
      <vt:lpstr>APRIL!Print_Area</vt:lpstr>
      <vt:lpstr>AprRpt!Print_Area</vt:lpstr>
      <vt:lpstr>'AR251'!Print_Area</vt:lpstr>
      <vt:lpstr>AugRpt!Print_Area</vt:lpstr>
      <vt:lpstr>AUGUST!Print_Area</vt:lpstr>
      <vt:lpstr>DECEMBER!Print_Area</vt:lpstr>
      <vt:lpstr>DecRpt!Print_Area</vt:lpstr>
      <vt:lpstr>DIRECTIONS!Print_Area</vt:lpstr>
      <vt:lpstr>FebRpt!Print_Area</vt:lpstr>
      <vt:lpstr>FEBRUARY!Print_Area</vt:lpstr>
      <vt:lpstr>JanRpt!Print_Area</vt:lpstr>
      <vt:lpstr>JANUARY!Print_Area</vt:lpstr>
      <vt:lpstr>JulRpt!Print_Area</vt:lpstr>
      <vt:lpstr>JULY!Print_Area</vt:lpstr>
      <vt:lpstr>JUNE!Print_Area</vt:lpstr>
      <vt:lpstr>JunRpt!Print_Area</vt:lpstr>
      <vt:lpstr>MARCH!Print_Area</vt:lpstr>
      <vt:lpstr>MarRpt!Print_Area</vt:lpstr>
      <vt:lpstr>MAY!Print_Area</vt:lpstr>
      <vt:lpstr>MayRpt!Print_Area</vt:lpstr>
      <vt:lpstr>NOVEMBER!Print_Area</vt:lpstr>
      <vt:lpstr>NovRpt!Print_Area</vt:lpstr>
      <vt:lpstr>OCTOBER!Print_Area</vt:lpstr>
      <vt:lpstr>OctRpt!Print_Area</vt:lpstr>
      <vt:lpstr>SepRpt!Print_Area</vt:lpstr>
      <vt:lpstr>SEPTEMBER!Print_Area</vt:lpstr>
      <vt:lpstr>'AR251'!Print_Titles</vt:lpstr>
      <vt:lpstr>DIRECTIONS!Print_Titles</vt:lpstr>
    </vt:vector>
  </TitlesOfParts>
  <Company>Preferred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BBailey</dc:creator>
  <cp:lastModifiedBy>Bailey, Betty</cp:lastModifiedBy>
  <cp:lastPrinted>2020-06-16T20:57:51Z</cp:lastPrinted>
  <dcterms:created xsi:type="dcterms:W3CDTF">2000-04-04T04:28:46Z</dcterms:created>
  <dcterms:modified xsi:type="dcterms:W3CDTF">2021-03-30T16:45:35Z</dcterms:modified>
</cp:coreProperties>
</file>